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SOL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K14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F17" i="1"/>
  <c r="H17" i="1"/>
  <c r="J17" i="1"/>
  <c r="L17" i="1"/>
  <c r="D18" i="1"/>
  <c r="E18" i="1"/>
  <c r="E17" i="1" s="1"/>
  <c r="F18" i="1"/>
  <c r="G18" i="1"/>
  <c r="G17" i="1" s="1"/>
  <c r="H18" i="1"/>
  <c r="I18" i="1"/>
  <c r="K18" i="1" s="1"/>
  <c r="J18" i="1"/>
  <c r="L18" i="1"/>
  <c r="K19" i="1"/>
  <c r="D22" i="1"/>
  <c r="E22" i="1"/>
  <c r="E21" i="1" s="1"/>
  <c r="F22" i="1"/>
  <c r="G22" i="1"/>
  <c r="G21" i="1" s="1"/>
  <c r="H22" i="1"/>
  <c r="I22" i="1"/>
  <c r="K22" i="1" s="1"/>
  <c r="J22" i="1"/>
  <c r="L22" i="1"/>
  <c r="K23" i="1"/>
  <c r="K24" i="1"/>
  <c r="D25" i="1"/>
  <c r="D21" i="1" s="1"/>
  <c r="E25" i="1"/>
  <c r="F25" i="1"/>
  <c r="F21" i="1" s="1"/>
  <c r="G25" i="1"/>
  <c r="H25" i="1"/>
  <c r="H21" i="1" s="1"/>
  <c r="I25" i="1"/>
  <c r="J25" i="1"/>
  <c r="K25" i="1" s="1"/>
  <c r="L25" i="1"/>
  <c r="L21" i="1" s="1"/>
  <c r="K26" i="1"/>
  <c r="D28" i="1"/>
  <c r="E28" i="1"/>
  <c r="E27" i="1" s="1"/>
  <c r="F28" i="1"/>
  <c r="G28" i="1"/>
  <c r="G27" i="1" s="1"/>
  <c r="H28" i="1"/>
  <c r="I28" i="1"/>
  <c r="I27" i="1" s="1"/>
  <c r="J28" i="1"/>
  <c r="K28" i="1"/>
  <c r="L28" i="1"/>
  <c r="K29" i="1"/>
  <c r="K30" i="1"/>
  <c r="D31" i="1"/>
  <c r="D27" i="1" s="1"/>
  <c r="E31" i="1"/>
  <c r="F31" i="1"/>
  <c r="F27" i="1" s="1"/>
  <c r="G31" i="1"/>
  <c r="H31" i="1"/>
  <c r="H27" i="1" s="1"/>
  <c r="I31" i="1"/>
  <c r="K31" i="1" s="1"/>
  <c r="J31" i="1"/>
  <c r="J27" i="1" s="1"/>
  <c r="L31" i="1"/>
  <c r="L27" i="1" s="1"/>
  <c r="K32" i="1"/>
  <c r="D33" i="1"/>
  <c r="F33" i="1"/>
  <c r="H33" i="1"/>
  <c r="J33" i="1"/>
  <c r="L33" i="1"/>
  <c r="D34" i="1"/>
  <c r="E34" i="1"/>
  <c r="E33" i="1" s="1"/>
  <c r="F34" i="1"/>
  <c r="G34" i="1"/>
  <c r="G33" i="1" s="1"/>
  <c r="H34" i="1"/>
  <c r="I34" i="1"/>
  <c r="K34" i="1" s="1"/>
  <c r="J34" i="1"/>
  <c r="L34" i="1"/>
  <c r="K35" i="1"/>
  <c r="D36" i="1"/>
  <c r="E36" i="1"/>
  <c r="F36" i="1"/>
  <c r="G36" i="1"/>
  <c r="H36" i="1"/>
  <c r="I36" i="1"/>
  <c r="J36" i="1"/>
  <c r="K36" i="1"/>
  <c r="L36" i="1"/>
  <c r="K37" i="1"/>
  <c r="E38" i="1"/>
  <c r="G38" i="1"/>
  <c r="I38" i="1"/>
  <c r="D39" i="1"/>
  <c r="D38" i="1" s="1"/>
  <c r="E39" i="1"/>
  <c r="F39" i="1"/>
  <c r="F38" i="1" s="1"/>
  <c r="G39" i="1"/>
  <c r="H39" i="1"/>
  <c r="H38" i="1" s="1"/>
  <c r="I39" i="1"/>
  <c r="K39" i="1" s="1"/>
  <c r="J39" i="1"/>
  <c r="J38" i="1" s="1"/>
  <c r="L39" i="1"/>
  <c r="L38" i="1" s="1"/>
  <c r="K40" i="1"/>
  <c r="K41" i="1"/>
  <c r="K42" i="1"/>
  <c r="D43" i="1"/>
  <c r="E43" i="1"/>
  <c r="F43" i="1"/>
  <c r="G43" i="1"/>
  <c r="H43" i="1"/>
  <c r="I43" i="1"/>
  <c r="K43" i="1" s="1"/>
  <c r="J43" i="1"/>
  <c r="L43" i="1"/>
  <c r="K44" i="1"/>
  <c r="E46" i="1"/>
  <c r="E45" i="1" s="1"/>
  <c r="G46" i="1"/>
  <c r="G45" i="1" s="1"/>
  <c r="I46" i="1"/>
  <c r="K46" i="1" s="1"/>
  <c r="D47" i="1"/>
  <c r="D46" i="1" s="1"/>
  <c r="D45" i="1" s="1"/>
  <c r="E47" i="1"/>
  <c r="F47" i="1"/>
  <c r="F46" i="1" s="1"/>
  <c r="F45" i="1" s="1"/>
  <c r="G47" i="1"/>
  <c r="H47" i="1"/>
  <c r="H46" i="1" s="1"/>
  <c r="H45" i="1" s="1"/>
  <c r="I47" i="1"/>
  <c r="K47" i="1" s="1"/>
  <c r="J47" i="1"/>
  <c r="J46" i="1" s="1"/>
  <c r="J45" i="1" s="1"/>
  <c r="L47" i="1"/>
  <c r="L46" i="1" s="1"/>
  <c r="L45" i="1" s="1"/>
  <c r="K48" i="1"/>
  <c r="K49" i="1"/>
  <c r="K50" i="1"/>
  <c r="K51" i="1"/>
  <c r="K52" i="1"/>
  <c r="H20" i="1" l="1"/>
  <c r="D20" i="1"/>
  <c r="K38" i="1"/>
  <c r="L20" i="1"/>
  <c r="L12" i="1" s="1"/>
  <c r="E20" i="1"/>
  <c r="H12" i="1"/>
  <c r="D12" i="1"/>
  <c r="K27" i="1"/>
  <c r="F20" i="1"/>
  <c r="G12" i="1"/>
  <c r="G20" i="1"/>
  <c r="F12" i="1"/>
  <c r="E12" i="1"/>
  <c r="J21" i="1"/>
  <c r="J20" i="1" s="1"/>
  <c r="J12" i="1" s="1"/>
  <c r="I45" i="1"/>
  <c r="K45" i="1" s="1"/>
  <c r="I33" i="1"/>
  <c r="K33" i="1" s="1"/>
  <c r="I21" i="1"/>
  <c r="I17" i="1"/>
  <c r="K17" i="1" s="1"/>
  <c r="I13" i="1"/>
  <c r="K21" i="1" l="1"/>
  <c r="I20" i="1"/>
  <c r="K20" i="1" s="1"/>
  <c r="K13" i="1"/>
  <c r="I12" i="1" l="1"/>
  <c r="K12" i="1" s="1"/>
</calcChain>
</file>

<file path=xl/sharedStrings.xml><?xml version="1.0" encoding="utf-8"?>
<sst xmlns="http://schemas.openxmlformats.org/spreadsheetml/2006/main" count="149" uniqueCount="146">
  <si>
    <t>CENTRALIZAT</t>
  </si>
  <si>
    <t xml:space="preserve"> Anexa 13</t>
  </si>
  <si>
    <t>Cont de executie - Cheltuieli - Bugetul local</t>
  </si>
  <si>
    <t>Trimestrul: 3,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</si>
  <si>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</si>
  <si>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</si>
  <si>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</si>
  <si>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</si>
  <si>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</si>
  <si>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</si>
  <si>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</si>
  <si>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</si>
  <si>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</si>
  <si>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</si>
  <si>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</si>
  <si>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</si>
  <si>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</si>
  <si>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</si>
  <si>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</si>
  <si>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</si>
  <si>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</si>
  <si>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</si>
  <si>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</si>
  <si>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</si>
  <si>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</si>
  <si>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</si>
  <si>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</si>
  <si>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</si>
  <si>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</si>
  <si>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</si>
  <si>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</si>
  <si>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</si>
  <si>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</si>
  <si>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</si>
  <si>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</si>
  <si>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</si>
  <si>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</si>
  <si>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</si>
  <si>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</si>
  <si>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</si>
  <si>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</si>
  <si>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</si>
  <si>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</si>
  <si>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</si>
  <si>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</si>
  <si>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</si>
  <si>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</si>
  <si>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</si>
  <si>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</si>
  <si>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</si>
  <si>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</si>
  <si>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</si>
  <si>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</si>
  <si>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</si>
  <si>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</si>
  <si>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</si>
  <si>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</si>
  <si>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</si>
  <si>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</si>
  <si>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</si>
  <si>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</si>
  <si>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</si>
  <si>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</si>
  <si>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</si>
  <si>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</si>
  <si>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</si>
  <si>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</si>
  <si>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</si>
  <si>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</si>
  <si>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</si>
  <si>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</si>
  <si>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</si>
  <si>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63</t>
  </si>
  <si>
    <t>Consolidarea si restaurarea monumentelor istorice</t>
  </si>
  <si>
    <t>67.02.03.12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</si>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</sst>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D13+D17+D20+D38+D45</f>
        <v>981301</v>
      </c>
      <c r="E12" s="11">
        <f>E13+E17+E20+E38+E45</f>
        <v>848301</v>
      </c>
      <c r="F12" s="11">
        <f>F13+F17+F20+F38+F45</f>
        <v>6968347</v>
      </c>
      <c r="G12" s="11">
        <f>G13+G17+G20+G38+G45</f>
        <v>5951827</v>
      </c>
      <c r="H12" s="11">
        <f>H13+H17+H20+H38+H45</f>
        <v>5852456</v>
      </c>
      <c r="I12" s="11">
        <f>I13+I17+I20+I38+I45</f>
        <v>5852456</v>
      </c>
      <c r="J12" s="11">
        <f>J13+J17+J20+J38+J45</f>
        <v>5233013</v>
      </c>
      <c r="K12" s="11">
        <f>I12-J12</f>
        <v>619443</v>
      </c>
      <c r="L12" s="11">
        <f>L13+L17+L20+L38+L45</f>
        <v>4790911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101879</v>
      </c>
      <c r="E13" s="11">
        <f>E14</f>
        <v>51879</v>
      </c>
      <c r="F13" s="11">
        <f>F14</f>
        <v>2842925</v>
      </c>
      <c r="G13" s="11">
        <f>G14</f>
        <v>2167576</v>
      </c>
      <c r="H13" s="11">
        <f>H14</f>
        <v>2114805</v>
      </c>
      <c r="I13" s="11">
        <f>I14</f>
        <v>2114805</v>
      </c>
      <c r="J13" s="11">
        <f>J14</f>
        <v>1903780</v>
      </c>
      <c r="K13" s="11">
        <f>I13-J13</f>
        <v>211025</v>
      </c>
      <c r="L13" s="11">
        <f>L14</f>
        <v>1987526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101879</v>
      </c>
      <c r="E14" s="11">
        <f>E15</f>
        <v>51879</v>
      </c>
      <c r="F14" s="11">
        <f>F15</f>
        <v>2842925</v>
      </c>
      <c r="G14" s="11">
        <f>G15</f>
        <v>2167576</v>
      </c>
      <c r="H14" s="11">
        <f>H15</f>
        <v>2114805</v>
      </c>
      <c r="I14" s="11">
        <f>I15</f>
        <v>2114805</v>
      </c>
      <c r="J14" s="11">
        <f>J15</f>
        <v>1903780</v>
      </c>
      <c r="K14" s="11">
        <f>I14-J14</f>
        <v>211025</v>
      </c>
      <c r="L14" s="11">
        <f>L15</f>
        <v>1987526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101879</v>
      </c>
      <c r="E15" s="11">
        <f>E16</f>
        <v>51879</v>
      </c>
      <c r="F15" s="11">
        <f>F16</f>
        <v>2842925</v>
      </c>
      <c r="G15" s="11">
        <f>G16</f>
        <v>2167576</v>
      </c>
      <c r="H15" s="11">
        <f>H16</f>
        <v>2114805</v>
      </c>
      <c r="I15" s="11">
        <f>I16</f>
        <v>2114805</v>
      </c>
      <c r="J15" s="11">
        <f>J16</f>
        <v>1903780</v>
      </c>
      <c r="K15" s="11">
        <f>I15-J15</f>
        <v>211025</v>
      </c>
      <c r="L15" s="11">
        <f>L16</f>
        <v>1987526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101879</v>
      </c>
      <c r="E16" s="11">
        <v>51879</v>
      </c>
      <c r="F16" s="11">
        <v>2842925</v>
      </c>
      <c r="G16" s="11">
        <v>2167576</v>
      </c>
      <c r="H16" s="11">
        <v>2114805</v>
      </c>
      <c r="I16" s="11">
        <v>2114805</v>
      </c>
      <c r="J16" s="11">
        <v>1903780</v>
      </c>
      <c r="K16" s="11">
        <f>I16-J16</f>
        <v>211025</v>
      </c>
      <c r="L16" s="11">
        <v>1987526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142180</v>
      </c>
      <c r="G17" s="11">
        <f>+G18</f>
        <v>110613</v>
      </c>
      <c r="H17" s="11">
        <f>+H18</f>
        <v>110613</v>
      </c>
      <c r="I17" s="11">
        <f>+I18</f>
        <v>110613</v>
      </c>
      <c r="J17" s="11">
        <f>+J18</f>
        <v>90262</v>
      </c>
      <c r="K17" s="11">
        <f>I17-J17</f>
        <v>20351</v>
      </c>
      <c r="L17" s="11">
        <f>+L18</f>
        <v>86854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142180</v>
      </c>
      <c r="G18" s="11">
        <f>+G19</f>
        <v>110613</v>
      </c>
      <c r="H18" s="11">
        <f>+H19</f>
        <v>110613</v>
      </c>
      <c r="I18" s="11">
        <f>+I19</f>
        <v>110613</v>
      </c>
      <c r="J18" s="11">
        <f>+J19</f>
        <v>90262</v>
      </c>
      <c r="K18" s="11">
        <f>I18-J18</f>
        <v>20351</v>
      </c>
      <c r="L18" s="11">
        <f>+L19</f>
        <v>86854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142180</v>
      </c>
      <c r="G19" s="11">
        <v>110613</v>
      </c>
      <c r="H19" s="11">
        <v>110613</v>
      </c>
      <c r="I19" s="11">
        <v>110613</v>
      </c>
      <c r="J19" s="11">
        <v>90262</v>
      </c>
      <c r="K19" s="11">
        <f>I19-J19</f>
        <v>20351</v>
      </c>
      <c r="L19" s="11">
        <v>86854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D21+D27+D33</f>
        <v>768822</v>
      </c>
      <c r="E20" s="11">
        <f>E21+E27+E33</f>
        <v>748822</v>
      </c>
      <c r="F20" s="11">
        <f>F21+F27+F33</f>
        <v>3389742</v>
      </c>
      <c r="G20" s="11">
        <f>G21+G27+G33</f>
        <v>3260600</v>
      </c>
      <c r="H20" s="11">
        <f>H21+H27+H33</f>
        <v>3241553</v>
      </c>
      <c r="I20" s="11">
        <f>I21+I27+I33</f>
        <v>3241553</v>
      </c>
      <c r="J20" s="11">
        <f>J21+J27+J33</f>
        <v>2855982</v>
      </c>
      <c r="K20" s="11">
        <f>I20-J20</f>
        <v>385571</v>
      </c>
      <c r="L20" s="11">
        <f>L21+L27+L33</f>
        <v>2330537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D22+D25</f>
        <v>768822</v>
      </c>
      <c r="E21" s="11">
        <f>E22+E25</f>
        <v>748822</v>
      </c>
      <c r="F21" s="11">
        <f>F22+F25</f>
        <v>1449822</v>
      </c>
      <c r="G21" s="11">
        <f>G22+G25</f>
        <v>1357822</v>
      </c>
      <c r="H21" s="11">
        <f>H22+H25</f>
        <v>1357822</v>
      </c>
      <c r="I21" s="11">
        <f>I22+I25</f>
        <v>1357822</v>
      </c>
      <c r="J21" s="11">
        <f>J22+J25</f>
        <v>1213011</v>
      </c>
      <c r="K21" s="11">
        <f>I21-J21</f>
        <v>144811</v>
      </c>
      <c r="L21" s="11">
        <f>L22+L25</f>
        <v>657413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D23+D24</f>
        <v>768822</v>
      </c>
      <c r="E22" s="11">
        <f>E23+E24</f>
        <v>748822</v>
      </c>
      <c r="F22" s="11">
        <f>F23+F24</f>
        <v>845822</v>
      </c>
      <c r="G22" s="11">
        <f>G23+G24</f>
        <v>801822</v>
      </c>
      <c r="H22" s="11">
        <f>H23+H24</f>
        <v>801822</v>
      </c>
      <c r="I22" s="11">
        <f>I23+I24</f>
        <v>801822</v>
      </c>
      <c r="J22" s="11">
        <f>J23+J24</f>
        <v>781652</v>
      </c>
      <c r="K22" s="11">
        <f>I22-J22</f>
        <v>20170</v>
      </c>
      <c r="L22" s="11">
        <f>L23+L24</f>
        <v>209946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768822</v>
      </c>
      <c r="E23" s="11">
        <v>748822</v>
      </c>
      <c r="F23" s="11">
        <v>845822</v>
      </c>
      <c r="G23" s="11">
        <v>801822</v>
      </c>
      <c r="H23" s="11">
        <v>801822</v>
      </c>
      <c r="I23" s="11">
        <v>801822</v>
      </c>
      <c r="J23" s="11">
        <v>781652</v>
      </c>
      <c r="K23" s="11">
        <f>I23-J23</f>
        <v>20170</v>
      </c>
      <c r="L23" s="11">
        <v>208146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f>I24-J24</f>
        <v>0</v>
      </c>
      <c r="L24" s="11">
        <v>1800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</f>
        <v>0</v>
      </c>
      <c r="E25" s="11">
        <f>E26</f>
        <v>0</v>
      </c>
      <c r="F25" s="11">
        <f>F26</f>
        <v>604000</v>
      </c>
      <c r="G25" s="11">
        <f>G26</f>
        <v>556000</v>
      </c>
      <c r="H25" s="11">
        <f>H26</f>
        <v>556000</v>
      </c>
      <c r="I25" s="11">
        <f>I26</f>
        <v>556000</v>
      </c>
      <c r="J25" s="11">
        <f>J26</f>
        <v>431359</v>
      </c>
      <c r="K25" s="11">
        <f>I25-J25</f>
        <v>124641</v>
      </c>
      <c r="L25" s="11">
        <f>L26</f>
        <v>447467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604000</v>
      </c>
      <c r="G26" s="11">
        <v>556000</v>
      </c>
      <c r="H26" s="11">
        <v>556000</v>
      </c>
      <c r="I26" s="11">
        <v>556000</v>
      </c>
      <c r="J26" s="11">
        <v>431359</v>
      </c>
      <c r="K26" s="11">
        <f>I26-J26</f>
        <v>124641</v>
      </c>
      <c r="L26" s="11">
        <v>447467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D28+D31</f>
        <v>0</v>
      </c>
      <c r="E27" s="11">
        <f>E28+E31</f>
        <v>0</v>
      </c>
      <c r="F27" s="11">
        <f>F28+F31</f>
        <v>135424</v>
      </c>
      <c r="G27" s="11">
        <f>G28+G31</f>
        <v>99098</v>
      </c>
      <c r="H27" s="11">
        <f>H28+H31</f>
        <v>80051</v>
      </c>
      <c r="I27" s="11">
        <f>I28+I31</f>
        <v>80051</v>
      </c>
      <c r="J27" s="11">
        <f>J28+J31</f>
        <v>74946</v>
      </c>
      <c r="K27" s="11">
        <f>I27-J27</f>
        <v>5105</v>
      </c>
      <c r="L27" s="11">
        <f>L28+L31</f>
        <v>97416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+D29+D30</f>
        <v>0</v>
      </c>
      <c r="E28" s="11">
        <f>+E29+E30</f>
        <v>0</v>
      </c>
      <c r="F28" s="11">
        <f>+F29+F30</f>
        <v>75424</v>
      </c>
      <c r="G28" s="11">
        <f>+G29+G30</f>
        <v>54098</v>
      </c>
      <c r="H28" s="11">
        <f>+H29+H30</f>
        <v>35051</v>
      </c>
      <c r="I28" s="11">
        <f>+I29+I30</f>
        <v>35051</v>
      </c>
      <c r="J28" s="11">
        <f>+J29+J30</f>
        <v>31746</v>
      </c>
      <c r="K28" s="11">
        <f>I28-J28</f>
        <v>3305</v>
      </c>
      <c r="L28" s="11">
        <f>+L29+L30</f>
        <v>54216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75424</v>
      </c>
      <c r="G29" s="11">
        <v>54098</v>
      </c>
      <c r="H29" s="11">
        <v>35051</v>
      </c>
      <c r="I29" s="11">
        <v>35051</v>
      </c>
      <c r="J29" s="11">
        <v>31746</v>
      </c>
      <c r="K29" s="11">
        <f>I29-J29</f>
        <v>3305</v>
      </c>
      <c r="L29" s="11">
        <v>51222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f>I30-J30</f>
        <v>0</v>
      </c>
      <c r="L30" s="11">
        <v>2994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60000</v>
      </c>
      <c r="G31" s="11">
        <f>G32</f>
        <v>45000</v>
      </c>
      <c r="H31" s="11">
        <f>H32</f>
        <v>45000</v>
      </c>
      <c r="I31" s="11">
        <f>I32</f>
        <v>45000</v>
      </c>
      <c r="J31" s="11">
        <f>J32</f>
        <v>43200</v>
      </c>
      <c r="K31" s="11">
        <f>I31-J31</f>
        <v>1800</v>
      </c>
      <c r="L31" s="11">
        <f>L32</f>
        <v>43200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60000</v>
      </c>
      <c r="G32" s="11">
        <v>45000</v>
      </c>
      <c r="H32" s="11">
        <v>45000</v>
      </c>
      <c r="I32" s="11">
        <v>45000</v>
      </c>
      <c r="J32" s="11">
        <v>43200</v>
      </c>
      <c r="K32" s="11">
        <f>I32-J32</f>
        <v>1800</v>
      </c>
      <c r="L32" s="11">
        <v>43200</v>
      </c>
    </row>
    <row r="33" spans="1:12" s="6" customFormat="1" ht="33" x14ac:dyDescent="0.25">
      <c r="A33" s="10" t="s">
        <v>81</v>
      </c>
      <c r="B33" s="10" t="s">
        <v>82</v>
      </c>
      <c r="C33" s="10" t="s">
        <v>83</v>
      </c>
      <c r="D33" s="11">
        <f>+D34+D36</f>
        <v>0</v>
      </c>
      <c r="E33" s="11">
        <f>+E34+E36</f>
        <v>0</v>
      </c>
      <c r="F33" s="11">
        <f>+F34+F36</f>
        <v>1804496</v>
      </c>
      <c r="G33" s="11">
        <f>+G34+G36</f>
        <v>1803680</v>
      </c>
      <c r="H33" s="11">
        <f>+H34+H36</f>
        <v>1803680</v>
      </c>
      <c r="I33" s="11">
        <f>+I34+I36</f>
        <v>1803680</v>
      </c>
      <c r="J33" s="11">
        <f>+J34+J36</f>
        <v>1568025</v>
      </c>
      <c r="K33" s="11">
        <f>I33-J33</f>
        <v>235655</v>
      </c>
      <c r="L33" s="11">
        <f>+L34+L36</f>
        <v>1575708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1719000</v>
      </c>
      <c r="G34" s="11">
        <f>G35</f>
        <v>1718184</v>
      </c>
      <c r="H34" s="11">
        <f>H35</f>
        <v>1718184</v>
      </c>
      <c r="I34" s="11">
        <f>I35</f>
        <v>1718184</v>
      </c>
      <c r="J34" s="11">
        <f>J35</f>
        <v>1497149</v>
      </c>
      <c r="K34" s="11">
        <f>I34-J34</f>
        <v>221035</v>
      </c>
      <c r="L34" s="11">
        <f>L35</f>
        <v>1504832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1719000</v>
      </c>
      <c r="G35" s="11">
        <v>1718184</v>
      </c>
      <c r="H35" s="11">
        <v>1718184</v>
      </c>
      <c r="I35" s="11">
        <v>1718184</v>
      </c>
      <c r="J35" s="11">
        <v>1497149</v>
      </c>
      <c r="K35" s="11">
        <f>I35-J35</f>
        <v>221035</v>
      </c>
      <c r="L35" s="11">
        <v>1504832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85496</v>
      </c>
      <c r="G36" s="11">
        <f>G37</f>
        <v>85496</v>
      </c>
      <c r="H36" s="11">
        <f>H37</f>
        <v>85496</v>
      </c>
      <c r="I36" s="11">
        <f>I37</f>
        <v>85496</v>
      </c>
      <c r="J36" s="11">
        <f>J37</f>
        <v>70876</v>
      </c>
      <c r="K36" s="11">
        <f>I36-J36</f>
        <v>14620</v>
      </c>
      <c r="L36" s="11">
        <f>L37</f>
        <v>70876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85496</v>
      </c>
      <c r="G37" s="11">
        <v>85496</v>
      </c>
      <c r="H37" s="11">
        <v>85496</v>
      </c>
      <c r="I37" s="11">
        <v>85496</v>
      </c>
      <c r="J37" s="11">
        <v>70876</v>
      </c>
      <c r="K37" s="11">
        <f>I37-J37</f>
        <v>14620</v>
      </c>
      <c r="L37" s="11">
        <v>70876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D39+D43</f>
        <v>47600</v>
      </c>
      <c r="E38" s="11">
        <f>E39+E43</f>
        <v>47600</v>
      </c>
      <c r="F38" s="11">
        <f>F39+F43</f>
        <v>249600</v>
      </c>
      <c r="G38" s="11">
        <f>G39+G43</f>
        <v>159600</v>
      </c>
      <c r="H38" s="11">
        <f>H39+H43</f>
        <v>159600</v>
      </c>
      <c r="I38" s="11">
        <f>I39+I43</f>
        <v>159600</v>
      </c>
      <c r="J38" s="11">
        <f>J39+J43</f>
        <v>157104</v>
      </c>
      <c r="K38" s="11">
        <f>I38-J38</f>
        <v>2496</v>
      </c>
      <c r="L38" s="11">
        <f>L39+L43</f>
        <v>127324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+D40+D41+D42</f>
        <v>47600</v>
      </c>
      <c r="E39" s="11">
        <f>+E40+E41+E42</f>
        <v>47600</v>
      </c>
      <c r="F39" s="11">
        <f>+F40+F41+F42</f>
        <v>227600</v>
      </c>
      <c r="G39" s="11">
        <f>+G40+G41+G42</f>
        <v>147600</v>
      </c>
      <c r="H39" s="11">
        <f>+H40+H41+H42</f>
        <v>147600</v>
      </c>
      <c r="I39" s="11">
        <f>+I40+I41+I42</f>
        <v>147600</v>
      </c>
      <c r="J39" s="11">
        <f>+J40+J41+J42</f>
        <v>145104</v>
      </c>
      <c r="K39" s="11">
        <f>I39-J39</f>
        <v>2496</v>
      </c>
      <c r="L39" s="11">
        <f>+L40+L41+L42</f>
        <v>127324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120000</v>
      </c>
      <c r="G40" s="11">
        <v>90000</v>
      </c>
      <c r="H40" s="11">
        <v>90000</v>
      </c>
      <c r="I40" s="11">
        <v>90000</v>
      </c>
      <c r="J40" s="11">
        <v>87524</v>
      </c>
      <c r="K40" s="11">
        <f>I40-J40</f>
        <v>2476</v>
      </c>
      <c r="L40" s="11">
        <v>87524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47600</v>
      </c>
      <c r="E41" s="11">
        <v>47600</v>
      </c>
      <c r="F41" s="11">
        <v>47600</v>
      </c>
      <c r="G41" s="11">
        <v>47600</v>
      </c>
      <c r="H41" s="11">
        <v>47600</v>
      </c>
      <c r="I41" s="11">
        <v>47600</v>
      </c>
      <c r="J41" s="11">
        <v>47600</v>
      </c>
      <c r="K41" s="11">
        <f>I41-J41</f>
        <v>0</v>
      </c>
      <c r="L41" s="11">
        <v>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60000</v>
      </c>
      <c r="G42" s="11">
        <v>10000</v>
      </c>
      <c r="H42" s="11">
        <v>10000</v>
      </c>
      <c r="I42" s="11">
        <v>10000</v>
      </c>
      <c r="J42" s="11">
        <v>9980</v>
      </c>
      <c r="K42" s="11">
        <f>I42-J42</f>
        <v>20</v>
      </c>
      <c r="L42" s="11">
        <v>39800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+D44</f>
        <v>0</v>
      </c>
      <c r="E43" s="11">
        <f>+E44</f>
        <v>0</v>
      </c>
      <c r="F43" s="11">
        <f>+F44</f>
        <v>22000</v>
      </c>
      <c r="G43" s="11">
        <f>+G44</f>
        <v>12000</v>
      </c>
      <c r="H43" s="11">
        <f>+H44</f>
        <v>12000</v>
      </c>
      <c r="I43" s="11">
        <f>+I44</f>
        <v>12000</v>
      </c>
      <c r="J43" s="11">
        <f>+J44</f>
        <v>12000</v>
      </c>
      <c r="K43" s="11">
        <f>I43-J43</f>
        <v>0</v>
      </c>
      <c r="L43" s="11">
        <f>+L44</f>
        <v>0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22000</v>
      </c>
      <c r="G44" s="11">
        <v>12000</v>
      </c>
      <c r="H44" s="11">
        <v>12000</v>
      </c>
      <c r="I44" s="11">
        <v>12000</v>
      </c>
      <c r="J44" s="11">
        <v>12000</v>
      </c>
      <c r="K44" s="11">
        <f>I44-J44</f>
        <v>0</v>
      </c>
      <c r="L44" s="11">
        <v>0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</f>
        <v>63000</v>
      </c>
      <c r="E45" s="11">
        <f>+E46</f>
        <v>0</v>
      </c>
      <c r="F45" s="11">
        <f>+F46</f>
        <v>343900</v>
      </c>
      <c r="G45" s="11">
        <f>+G46</f>
        <v>253438</v>
      </c>
      <c r="H45" s="11">
        <f>+H46</f>
        <v>225885</v>
      </c>
      <c r="I45" s="11">
        <f>+I46</f>
        <v>225885</v>
      </c>
      <c r="J45" s="11">
        <f>+J46</f>
        <v>225885</v>
      </c>
      <c r="K45" s="11">
        <f>I45-J45</f>
        <v>0</v>
      </c>
      <c r="L45" s="11">
        <f>+L46</f>
        <v>258670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63000</v>
      </c>
      <c r="E46" s="11">
        <f>E47</f>
        <v>0</v>
      </c>
      <c r="F46" s="11">
        <f>F47</f>
        <v>343900</v>
      </c>
      <c r="G46" s="11">
        <f>G47</f>
        <v>253438</v>
      </c>
      <c r="H46" s="11">
        <f>H47</f>
        <v>225885</v>
      </c>
      <c r="I46" s="11">
        <f>I47</f>
        <v>225885</v>
      </c>
      <c r="J46" s="11">
        <f>J47</f>
        <v>225885</v>
      </c>
      <c r="K46" s="11">
        <f>I46-J46</f>
        <v>0</v>
      </c>
      <c r="L46" s="11">
        <f>L47</f>
        <v>258670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D48</f>
        <v>63000</v>
      </c>
      <c r="E47" s="11">
        <f>E48</f>
        <v>0</v>
      </c>
      <c r="F47" s="11">
        <f>F48</f>
        <v>343900</v>
      </c>
      <c r="G47" s="11">
        <f>G48</f>
        <v>253438</v>
      </c>
      <c r="H47" s="11">
        <f>H48</f>
        <v>225885</v>
      </c>
      <c r="I47" s="11">
        <f>I48</f>
        <v>225885</v>
      </c>
      <c r="J47" s="11">
        <f>J48</f>
        <v>225885</v>
      </c>
      <c r="K47" s="11">
        <f>I47-J47</f>
        <v>0</v>
      </c>
      <c r="L47" s="11">
        <f>L48</f>
        <v>258670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63000</v>
      </c>
      <c r="E48" s="11">
        <v>0</v>
      </c>
      <c r="F48" s="11">
        <v>343900</v>
      </c>
      <c r="G48" s="11">
        <v>253438</v>
      </c>
      <c r="H48" s="11">
        <v>225885</v>
      </c>
      <c r="I48" s="11">
        <v>225885</v>
      </c>
      <c r="J48" s="11">
        <v>225885</v>
      </c>
      <c r="K48" s="11">
        <f>I48-J48</f>
        <v>0</v>
      </c>
      <c r="L48" s="11">
        <v>258670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683993</v>
      </c>
      <c r="K49" s="11">
        <f>I49-J49</f>
        <v>-683993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683993</v>
      </c>
      <c r="K50" s="11">
        <f>I50-J50</f>
        <v>-683993</v>
      </c>
      <c r="L50" s="11"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675888</v>
      </c>
      <c r="K51" s="11">
        <f>I51-J51</f>
        <v>-675888</v>
      </c>
      <c r="L51" s="11">
        <v>0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8105</v>
      </c>
      <c r="K52" s="11">
        <f>I52-J52</f>
        <v>-8105</v>
      </c>
      <c r="L52" s="11">
        <v>0</v>
      </c>
    </row>
    <row r="53" spans="1:12" s="6" customFormat="1" x14ac:dyDescent="0.25">
      <c r="A53" s="8"/>
      <c r="B53" s="8"/>
      <c r="C53" s="8"/>
      <c r="D53" s="9"/>
      <c r="E53" s="9"/>
      <c r="F53" s="9"/>
      <c r="G53" s="9"/>
      <c r="H53" s="9"/>
      <c r="I53" s="9"/>
      <c r="J53" s="9"/>
      <c r="K53" s="9"/>
      <c r="L53" s="9"/>
    </row>
    <row r="54" spans="1:12" x14ac:dyDescent="0.25">
      <c r="A54" s="13" t="s">
        <v>141</v>
      </c>
      <c r="B54" s="13"/>
      <c r="C54" s="13"/>
      <c r="D54" s="13"/>
      <c r="E54" s="13" t="s">
        <v>143</v>
      </c>
      <c r="F54" s="13"/>
      <c r="G54" s="13"/>
      <c r="H54" s="13"/>
      <c r="I54" s="13" t="s">
        <v>144</v>
      </c>
      <c r="J54" s="13"/>
      <c r="K54" s="13"/>
      <c r="L54" s="13"/>
    </row>
    <row r="55" spans="1:12" x14ac:dyDescent="0.25">
      <c r="A55" s="3" t="s">
        <v>142</v>
      </c>
      <c r="B55" s="3"/>
      <c r="C55" s="3"/>
      <c r="D55" s="3"/>
      <c r="E55" s="3" t="s">
        <v>143</v>
      </c>
      <c r="F55" s="3"/>
      <c r="G55" s="3"/>
      <c r="H55" s="3"/>
      <c r="I55" s="3" t="s">
        <v>145</v>
      </c>
      <c r="J55" s="3"/>
      <c r="K55" s="3"/>
      <c r="L55" s="3"/>
    </row>
    <row r="107" spans="1:20" x14ac:dyDescent="0.25">
      <c r="A107" s="12"/>
      <c r="B107" s="12"/>
      <c r="C107" s="12"/>
      <c r="D107" s="12"/>
      <c r="I107" s="12"/>
      <c r="J107" s="12"/>
      <c r="K107" s="12"/>
      <c r="L107" s="12"/>
      <c r="Q107" s="12"/>
      <c r="R107" s="12"/>
      <c r="S107" s="12"/>
      <c r="T107" s="12"/>
    </row>
  </sheetData>
  <mergeCells count="24">
    <mergeCell ref="K6:K10"/>
    <mergeCell ref="L6:L10"/>
    <mergeCell ref="A54:D54"/>
    <mergeCell ref="A55:D55"/>
    <mergeCell ref="E54:H54"/>
    <mergeCell ref="E55:H55"/>
    <mergeCell ref="I54:L54"/>
    <mergeCell ref="I55:L5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2022-11-07T12:30:16Z</dcterms:created>
  <dcterms:modified xsi:type="dcterms:W3CDTF">2022-11-07T12:30:22Z</dcterms:modified>
</cp:coreProperties>
</file>