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 firstSheet="1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F25" i="3" s="1"/>
  <c r="K25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I31" i="2"/>
  <c r="D32" i="2"/>
  <c r="E32" i="2"/>
  <c r="G32" i="2"/>
  <c r="F32" i="2" s="1"/>
  <c r="K32" i="2" s="1"/>
  <c r="H32" i="2"/>
  <c r="H31" i="2" s="1"/>
  <c r="I32" i="2"/>
  <c r="J32" i="2"/>
  <c r="F33" i="2"/>
  <c r="K33" i="2"/>
  <c r="F34" i="2"/>
  <c r="K34" i="2" s="1"/>
  <c r="F35" i="2"/>
  <c r="K35" i="2"/>
  <c r="D37" i="2"/>
  <c r="D36" i="2" s="1"/>
  <c r="E37" i="2"/>
  <c r="E36" i="2" s="1"/>
  <c r="E31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D41" i="2"/>
  <c r="D40" i="2" s="1"/>
  <c r="E41" i="2"/>
  <c r="E40" i="2" s="1"/>
  <c r="G41" i="2"/>
  <c r="F41" i="2" s="1"/>
  <c r="K41" i="2" s="1"/>
  <c r="H41" i="2"/>
  <c r="H40" i="2" s="1"/>
  <c r="I41" i="2"/>
  <c r="I40" i="2" s="1"/>
  <c r="J41" i="2"/>
  <c r="J40" i="2" s="1"/>
  <c r="F42" i="2"/>
  <c r="K42" i="2" s="1"/>
  <c r="E44" i="2"/>
  <c r="E43" i="2" s="1"/>
  <c r="E45" i="2"/>
  <c r="D46" i="2"/>
  <c r="D45" i="2" s="1"/>
  <c r="D44" i="2" s="1"/>
  <c r="E46" i="2"/>
  <c r="G46" i="2"/>
  <c r="G45" i="2" s="1"/>
  <c r="H46" i="2"/>
  <c r="F46" i="2" s="1"/>
  <c r="I46" i="2"/>
  <c r="I45" i="2" s="1"/>
  <c r="I44" i="2" s="1"/>
  <c r="I43" i="2" s="1"/>
  <c r="J46" i="2"/>
  <c r="J45" i="2" s="1"/>
  <c r="J44" i="2" s="1"/>
  <c r="F47" i="2"/>
  <c r="K47" i="2"/>
  <c r="D50" i="2"/>
  <c r="D49" i="2" s="1"/>
  <c r="D48" i="2" s="1"/>
  <c r="E50" i="2"/>
  <c r="E49" i="2" s="1"/>
  <c r="E48" i="2" s="1"/>
  <c r="G50" i="2"/>
  <c r="F50" i="2" s="1"/>
  <c r="H50" i="2"/>
  <c r="H49" i="2" s="1"/>
  <c r="H48" i="2" s="1"/>
  <c r="I50" i="2"/>
  <c r="I49" i="2" s="1"/>
  <c r="I48" i="2" s="1"/>
  <c r="J50" i="2"/>
  <c r="J49" i="2" s="1"/>
  <c r="J48" i="2" s="1"/>
  <c r="K50" i="2"/>
  <c r="F51" i="2"/>
  <c r="K51" i="2" s="1"/>
  <c r="F52" i="2"/>
  <c r="K52" i="2"/>
  <c r="D53" i="2"/>
  <c r="E53" i="2"/>
  <c r="G53" i="2"/>
  <c r="F53" i="2" s="1"/>
  <c r="K53" i="2" s="1"/>
  <c r="H53" i="2"/>
  <c r="I53" i="2"/>
  <c r="J53" i="2"/>
  <c r="F54" i="2"/>
  <c r="K54" i="2" s="1"/>
  <c r="F55" i="2"/>
  <c r="K55" i="2"/>
  <c r="D56" i="2"/>
  <c r="E56" i="2"/>
  <c r="G56" i="2"/>
  <c r="F56" i="2" s="1"/>
  <c r="H56" i="2"/>
  <c r="I56" i="2"/>
  <c r="J56" i="2"/>
  <c r="K56" i="2"/>
  <c r="F57" i="2"/>
  <c r="K57" i="2" s="1"/>
  <c r="E58" i="2"/>
  <c r="E59" i="2"/>
  <c r="D60" i="2"/>
  <c r="D59" i="2" s="1"/>
  <c r="D58" i="2" s="1"/>
  <c r="E60" i="2"/>
  <c r="G60" i="2"/>
  <c r="H60" i="2"/>
  <c r="F60" i="2" s="1"/>
  <c r="I60" i="2"/>
  <c r="I59" i="2" s="1"/>
  <c r="I58" i="2" s="1"/>
  <c r="J60" i="2"/>
  <c r="J59" i="2" s="1"/>
  <c r="J58" i="2" s="1"/>
  <c r="F61" i="2"/>
  <c r="K61" i="2"/>
  <c r="D62" i="2"/>
  <c r="E62" i="2"/>
  <c r="G62" i="2"/>
  <c r="F62" i="2" s="1"/>
  <c r="H62" i="2"/>
  <c r="I62" i="2"/>
  <c r="J62" i="2"/>
  <c r="K62" i="2"/>
  <c r="F63" i="2"/>
  <c r="K63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/>
  <c r="F40" i="1"/>
  <c r="K40" i="1"/>
  <c r="D42" i="1"/>
  <c r="D41" i="1" s="1"/>
  <c r="E42" i="1"/>
  <c r="E41" i="1" s="1"/>
  <c r="G42" i="1"/>
  <c r="G41" i="1" s="1"/>
  <c r="H42" i="1"/>
  <c r="H41" i="1" s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F53" i="1"/>
  <c r="K53" i="1"/>
  <c r="D54" i="1"/>
  <c r="E54" i="1"/>
  <c r="G54" i="1"/>
  <c r="F54" i="1" s="1"/>
  <c r="K54" i="1" s="1"/>
  <c r="H54" i="1"/>
  <c r="I54" i="1"/>
  <c r="J54" i="1"/>
  <c r="F55" i="1"/>
  <c r="K55" i="1"/>
  <c r="F56" i="1"/>
  <c r="K56" i="1"/>
  <c r="F57" i="1"/>
  <c r="K57" i="1"/>
  <c r="F58" i="1"/>
  <c r="K58" i="1"/>
  <c r="D60" i="1"/>
  <c r="D59" i="1" s="1"/>
  <c r="E60" i="1"/>
  <c r="E59" i="1" s="1"/>
  <c r="G60" i="1"/>
  <c r="G59" i="1" s="1"/>
  <c r="H60" i="1"/>
  <c r="H59" i="1" s="1"/>
  <c r="I60" i="1"/>
  <c r="I59" i="1" s="1"/>
  <c r="J60" i="1"/>
  <c r="J59" i="1" s="1"/>
  <c r="F61" i="1"/>
  <c r="K61" i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D70" i="1"/>
  <c r="E70" i="1"/>
  <c r="G70" i="1"/>
  <c r="F70" i="1" s="1"/>
  <c r="K70" i="1" s="1"/>
  <c r="H70" i="1"/>
  <c r="I70" i="1"/>
  <c r="J70" i="1"/>
  <c r="F71" i="1"/>
  <c r="K71" i="1"/>
  <c r="H11" i="3" l="1"/>
  <c r="J11" i="3"/>
  <c r="E11" i="3"/>
  <c r="I11" i="3"/>
  <c r="D11" i="3"/>
  <c r="G20" i="3"/>
  <c r="F20" i="3" s="1"/>
  <c r="K20" i="3" s="1"/>
  <c r="G14" i="3"/>
  <c r="G24" i="3"/>
  <c r="G17" i="3"/>
  <c r="F17" i="3" s="1"/>
  <c r="K17" i="3" s="1"/>
  <c r="H13" i="2"/>
  <c r="K60" i="2"/>
  <c r="K46" i="2"/>
  <c r="G40" i="2"/>
  <c r="F40" i="2" s="1"/>
  <c r="K40" i="2" s="1"/>
  <c r="G36" i="2"/>
  <c r="F36" i="2" s="1"/>
  <c r="K36" i="2" s="1"/>
  <c r="G59" i="2"/>
  <c r="G49" i="2"/>
  <c r="F45" i="2"/>
  <c r="K45" i="2" s="1"/>
  <c r="G44" i="2"/>
  <c r="J31" i="2"/>
  <c r="J13" i="2"/>
  <c r="J12" i="2" s="1"/>
  <c r="J11" i="2" s="1"/>
  <c r="E13" i="2"/>
  <c r="E12" i="2" s="1"/>
  <c r="E11" i="2" s="1"/>
  <c r="D43" i="2"/>
  <c r="J43" i="2"/>
  <c r="D31" i="2"/>
  <c r="D13" i="2" s="1"/>
  <c r="D12" i="2" s="1"/>
  <c r="D11" i="2" s="1"/>
  <c r="K23" i="2"/>
  <c r="I13" i="2"/>
  <c r="I12" i="2" s="1"/>
  <c r="I11" i="2" s="1"/>
  <c r="G15" i="2"/>
  <c r="G31" i="2"/>
  <c r="F31" i="2" s="1"/>
  <c r="K31" i="2" s="1"/>
  <c r="G22" i="2"/>
  <c r="H59" i="2"/>
  <c r="H58" i="2" s="1"/>
  <c r="H45" i="2"/>
  <c r="H44" i="2" s="1"/>
  <c r="H43" i="2" s="1"/>
  <c r="H44" i="1"/>
  <c r="J32" i="1"/>
  <c r="E32" i="1"/>
  <c r="H14" i="1"/>
  <c r="H13" i="1" s="1"/>
  <c r="G65" i="1"/>
  <c r="F65" i="1" s="1"/>
  <c r="K65" i="1" s="1"/>
  <c r="F66" i="1"/>
  <c r="K66" i="1" s="1"/>
  <c r="F59" i="1"/>
  <c r="K59" i="1" s="1"/>
  <c r="F41" i="1"/>
  <c r="K41" i="1" s="1"/>
  <c r="I32" i="1"/>
  <c r="D32" i="1"/>
  <c r="J44" i="1"/>
  <c r="E44" i="1"/>
  <c r="H32" i="1"/>
  <c r="J14" i="1"/>
  <c r="E14" i="1"/>
  <c r="E13" i="1" s="1"/>
  <c r="I44" i="1"/>
  <c r="D44" i="1"/>
  <c r="F37" i="1"/>
  <c r="K37" i="1" s="1"/>
  <c r="I14" i="1"/>
  <c r="I13" i="1" s="1"/>
  <c r="D14" i="1"/>
  <c r="D13" i="1" s="1"/>
  <c r="G50" i="1"/>
  <c r="G16" i="1"/>
  <c r="F67" i="1"/>
  <c r="K67" i="1" s="1"/>
  <c r="F60" i="1"/>
  <c r="K60" i="1" s="1"/>
  <c r="F42" i="1"/>
  <c r="K42" i="1" s="1"/>
  <c r="F38" i="1"/>
  <c r="K38" i="1" s="1"/>
  <c r="G46" i="1"/>
  <c r="G32" i="1"/>
  <c r="F32" i="1" s="1"/>
  <c r="K32" i="1" s="1"/>
  <c r="G23" i="1"/>
  <c r="G62" i="1"/>
  <c r="F62" i="1" s="1"/>
  <c r="K62" i="1" s="1"/>
  <c r="F24" i="3" l="1"/>
  <c r="K24" i="3" s="1"/>
  <c r="G23" i="3"/>
  <c r="F23" i="3" s="1"/>
  <c r="K23" i="3" s="1"/>
  <c r="F14" i="3"/>
  <c r="K14" i="3" s="1"/>
  <c r="G13" i="3"/>
  <c r="F15" i="2"/>
  <c r="K15" i="2" s="1"/>
  <c r="G14" i="2"/>
  <c r="F49" i="2"/>
  <c r="K49" i="2" s="1"/>
  <c r="G48" i="2"/>
  <c r="F48" i="2" s="1"/>
  <c r="K48" i="2" s="1"/>
  <c r="F59" i="2"/>
  <c r="K59" i="2" s="1"/>
  <c r="G58" i="2"/>
  <c r="F58" i="2" s="1"/>
  <c r="K58" i="2" s="1"/>
  <c r="F22" i="2"/>
  <c r="K22" i="2" s="1"/>
  <c r="G21" i="2"/>
  <c r="F21" i="2" s="1"/>
  <c r="K21" i="2" s="1"/>
  <c r="F44" i="2"/>
  <c r="K44" i="2" s="1"/>
  <c r="H12" i="2"/>
  <c r="H11" i="2" s="1"/>
  <c r="D11" i="1"/>
  <c r="D12" i="1"/>
  <c r="H11" i="1"/>
  <c r="H12" i="1"/>
  <c r="F46" i="1"/>
  <c r="K46" i="1" s="1"/>
  <c r="G45" i="1"/>
  <c r="I11" i="1"/>
  <c r="I12" i="1"/>
  <c r="F16" i="1"/>
  <c r="K16" i="1" s="1"/>
  <c r="G15" i="1"/>
  <c r="E11" i="1"/>
  <c r="E12" i="1"/>
  <c r="J13" i="1"/>
  <c r="F23" i="1"/>
  <c r="K23" i="1" s="1"/>
  <c r="G22" i="1"/>
  <c r="F22" i="1" s="1"/>
  <c r="K22" i="1" s="1"/>
  <c r="G49" i="1"/>
  <c r="F49" i="1" s="1"/>
  <c r="K49" i="1" s="1"/>
  <c r="F50" i="1"/>
  <c r="K50" i="1" s="1"/>
  <c r="G12" i="3" l="1"/>
  <c r="F13" i="3"/>
  <c r="K13" i="3" s="1"/>
  <c r="G43" i="2"/>
  <c r="F43" i="2" s="1"/>
  <c r="K43" i="2" s="1"/>
  <c r="F14" i="2"/>
  <c r="K14" i="2" s="1"/>
  <c r="G13" i="2"/>
  <c r="F15" i="1"/>
  <c r="K15" i="1" s="1"/>
  <c r="G14" i="1"/>
  <c r="F45" i="1"/>
  <c r="K45" i="1" s="1"/>
  <c r="G44" i="1"/>
  <c r="F44" i="1" s="1"/>
  <c r="K44" i="1" s="1"/>
  <c r="J11" i="1"/>
  <c r="J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<sst xmlns="http://schemas.openxmlformats.org/spreadsheetml/2006/main" count="465" uniqueCount="241">
  <si>
    <t>CENTRALIZAT</t>
  </si>
  <si>
    <t xml:space="preserve"> Anexa 12</t>
  </si>
  <si>
    <t>Cont de executie - Venituri - Bugetul local</t>
  </si>
  <si>
    <t>Trimestrul: 1,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</si>
  <si>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</si>
  <si>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</si>
  <si>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</si>
  <si>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</si>
  <si>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</si>
  <si>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</si>
  <si>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</si>
  <si>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</si>
  <si>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</si>
  <si>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</si>
  <si>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</si>
  <si>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</si>
  <si>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</si>
  <si>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</si>
  <si>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</si>
  <si>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</si>
  <si>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</si>
  <si>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</si>
  <si>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</si>
  <si>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</si>
  <si>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</si>
  <si>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</si>
  <si>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</si>
  <si>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</si>
  <si>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</si>
  <si>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</si>
  <si>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</si>
  <si>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</si>
  <si>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</si>
  <si>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</si>
  <si>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</si>
  <si>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</si>
  <si>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</si>
  <si>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</si>
  <si>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</si>
  <si>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</si>
  <si>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</si>
  <si>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</si>
  <si>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</si>
  <si>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</si>
  <si>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</si>
  <si>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</si>
  <si>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</si>
  <si>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</si>
  <si>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</si>
  <si>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</si>
  <si>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</si>
  <si>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</si>
  <si>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</si>
  <si>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</si>
  <si>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</si>
  <si>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</si>
  <si>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</si>
  <si>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</si>
  <si>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</si>
  <si>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</si>
  <si>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</si>
  <si>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</si>
  <si>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</si>
  <si>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</si>
  <si>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</si>
  <si>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</si>
  <si>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</si>
  <si>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</si>
  <si>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</si>
  <si>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</si>
  <si>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</si>
  <si>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</si>
  <si>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</si>
  <si>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</si>
  <si>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</si>
  <si>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</si>
  <si>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</si>
  <si>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</si>
  <si>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</si>
  <si>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</si>
  <si>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</si>
  <si>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</si>
  <si>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</si>
  <si>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</si>
  <si>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</si>
  <si>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</si>
  <si>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</si>
  <si>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</si>
  <si>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</si>
  <si>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</si>
  <si>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</si>
  <si>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</si>
  <si>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</si>
  <si>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</si>
  <si>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</si>
  <si>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</si>
  <si>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</si>
  <si>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</si>
  <si>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</si>
  <si>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</si>
  <si>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</si>
  <si>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</si>
  <si>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</si>
  <si>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</si>
  <si>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</si>
  <si>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</si>
  <si>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</si>
  <si>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</si>
  <si>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</si>
  <si>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</si>
  <si>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</si>
  <si>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</si>
  <si>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</si>
  <si>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</si>
  <si>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</si>
  <si>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</si>
  <si>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</si>
  <si>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</si>
  <si>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</si>
  <si>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</si>
  <si>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</si>
  <si>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</si>
  <si>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</si>
  <si>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</si>
  <si>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</si>
  <si>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</si>
  <si>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</si>
  <si>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</si>
  <si>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</si>
  <si>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</si>
  <si>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</si>
  <si>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</si>
  <si>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</si>
  <si>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</si>
  <si>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</si>
  <si>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</si>
  <si>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</si>
  <si>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</si>
  <si>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</si>
  <si>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</si>
  <si>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</si>
  <si>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</si>
  <si>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</si>
  <si>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</si>
  <si>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</si>
  <si>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88</t>
  </si>
  <si>
    <t>Penalitati pentru nedepunerea sau depunerea cu intirziere a declaratiei de impozite si taxe</t>
  </si>
  <si>
    <t>35.02.02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</si>
  <si>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</si>
  <si>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</si>
  <si>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</si>
  <si>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</si>
  <si>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</si>
  <si>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</si>
  <si>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</si>
  <si>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</si>
  <si>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</si>
  <si>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</si>
  <si>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</si>
  <si>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</si>
  <si>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</si>
  <si>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</si>
  <si>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</si>
  <si>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114</t>
  </si>
  <si>
    <t>II. VENITURI DIN CAPITAL (cod 39.02)</t>
  </si>
  <si>
    <t>00.15</t>
  </si>
  <si>
    <t>115</t>
  </si>
  <si>
    <t>Venituri din valorificarea unor bunuri  (cod 39.02.01+39.02.03+39.02.04+39.02.07+39.02.10)</t>
  </si>
  <si>
    <t>39.02</t>
  </si>
  <si>
    <t>119</t>
  </si>
  <si>
    <t>Venituri din vanzarea unor bunuri apartinand domeniului privat</t>
  </si>
  <si>
    <t>39.02.07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</si>
  <si>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</si>
  <si>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</si>
  <si>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</si>
  <si>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</si>
  <si>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</si>
  <si>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</si>
  <si>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</si>
  <si>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</si>
  <si>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</si>
  <si>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</si>
  <si>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</si>
  <si>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</si>
  <si>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</si>
  <si>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</si>
  <si>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</si>
  <si>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</si>
  <si>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</si>
  <si>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</si>
  <si>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176</t>
  </si>
  <si>
    <t>Subventii pentru acordarea ajutorului pentru incalzirea locuintei si a suplimentului de energie alocate pentru consumul de combustibili solizi si/sau petrolieri</t>
  </si>
  <si>
    <t>42.02.34</t>
  </si>
  <si>
    <t>200</t>
  </si>
  <si>
    <t>Finantarea programelor nationale de dezvoltare locala</t>
  </si>
  <si>
    <t>42.02.65</t>
  </si>
  <si>
    <t>234</t>
  </si>
  <si>
    <t>Subventii de la alte administratii (cod. 43.02.01+43.02.04+43.02.07+43.02.08+43.02.20+43.02.21)</t>
  </si>
  <si>
    <t>43.02</t>
  </si>
  <si>
    <t>245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</si>
  <si>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</si>
  <si>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</si>
  <si>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</si>
  <si>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</si>
  <si>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</si>
  <si>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</si>
  <si>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</si>
  <si>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</si>
  <si>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</si>
  <si>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</si>
  <si>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</si>
  <si>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</si>
  <si>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</si>
  <si>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</si>
  <si>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</si>
  <si>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</si>
  <si>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</si>
  <si>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51</t>
  </si>
  <si>
    <t>52</t>
  </si>
  <si>
    <t>59</t>
  </si>
  <si>
    <t>68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</si>
  <si>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</si>
  <si>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</si>
  <si>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</si>
  <si>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</si>
  <si>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</si>
  <si>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</si>
  <si>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</si>
  <si>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</si>
  <si>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</si>
  <si>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116</t>
  </si>
  <si>
    <t>117</t>
  </si>
  <si>
    <t>125</t>
  </si>
  <si>
    <t>148</t>
  </si>
  <si>
    <t>156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</si>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</sst>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D13+D59+D62+D65</f>
        <v>7581197</v>
      </c>
      <c r="E11" s="11">
        <f>E13+E59+E62+E65</f>
        <v>2364697</v>
      </c>
      <c r="F11" s="11">
        <f>G11+H11</f>
        <v>4256752</v>
      </c>
      <c r="G11" s="11">
        <f>G13+G59+G62+G65</f>
        <v>1626625</v>
      </c>
      <c r="H11" s="11">
        <f>H13+H59+H62+H65</f>
        <v>2630127</v>
      </c>
      <c r="I11" s="11">
        <f>I13+I59+I62+I65</f>
        <v>2167752</v>
      </c>
      <c r="J11" s="11">
        <f>J13+J59+J62+J65</f>
        <v>0</v>
      </c>
      <c r="K11" s="11">
        <f>F11-I11-J11</f>
        <v>2089000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D13-D33+D59</f>
        <v>1697000</v>
      </c>
      <c r="E12" s="11">
        <f>E13-E33+E59</f>
        <v>544500</v>
      </c>
      <c r="F12" s="11">
        <f>G12+H12</f>
        <v>2746864</v>
      </c>
      <c r="G12" s="11">
        <f>G13-G33+G59</f>
        <v>1626625</v>
      </c>
      <c r="H12" s="11">
        <f>H13-H33+H59</f>
        <v>1120239</v>
      </c>
      <c r="I12" s="11">
        <f>I13-I33+I59</f>
        <v>657864</v>
      </c>
      <c r="J12" s="11">
        <f>J13-J33+J59</f>
        <v>0</v>
      </c>
      <c r="K12" s="11">
        <f>F12-I12-J12</f>
        <v>2089000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7180000</v>
      </c>
      <c r="E13" s="11">
        <f>E14+E44</f>
        <v>1963500</v>
      </c>
      <c r="F13" s="11">
        <f>G13+H13</f>
        <v>4151220</v>
      </c>
      <c r="G13" s="11">
        <f>G14+G44</f>
        <v>1626625</v>
      </c>
      <c r="H13" s="11">
        <f>H14+H44</f>
        <v>2524595</v>
      </c>
      <c r="I13" s="11">
        <f>I14+I44</f>
        <v>2062220</v>
      </c>
      <c r="J13" s="11">
        <f>J14+J44</f>
        <v>0</v>
      </c>
      <c r="K13" s="11">
        <f>F13-I13-J13</f>
        <v>2089000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6764500</v>
      </c>
      <c r="E14" s="11">
        <f>E15+E22+E32+E41</f>
        <v>1852000</v>
      </c>
      <c r="F14" s="11">
        <f>G14+H14</f>
        <v>3242204</v>
      </c>
      <c r="G14" s="11">
        <f>G15+G22+G32+G41</f>
        <v>1064368</v>
      </c>
      <c r="H14" s="11">
        <f>H15+H22+H32+H41</f>
        <v>2177836</v>
      </c>
      <c r="I14" s="11">
        <f>I15+I22+I32+I41</f>
        <v>1893032</v>
      </c>
      <c r="J14" s="11">
        <f>J15+J22+J32+J41</f>
        <v>0</v>
      </c>
      <c r="K14" s="11">
        <f>F14-I14-J14</f>
        <v>1349172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762000</v>
      </c>
      <c r="E15" s="11">
        <f>+E16</f>
        <v>200000</v>
      </c>
      <c r="F15" s="11">
        <f>G15+H15</f>
        <v>206068</v>
      </c>
      <c r="G15" s="11">
        <f>+G16</f>
        <v>0</v>
      </c>
      <c r="H15" s="11">
        <f>+H16</f>
        <v>206068</v>
      </c>
      <c r="I15" s="11">
        <f>+I16</f>
        <v>206068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762000</v>
      </c>
      <c r="E16" s="11">
        <f>E17+E19</f>
        <v>200000</v>
      </c>
      <c r="F16" s="11">
        <f>G16+H16</f>
        <v>206068</v>
      </c>
      <c r="G16" s="11">
        <f>G17+G19</f>
        <v>0</v>
      </c>
      <c r="H16" s="11">
        <f>H17+H19</f>
        <v>206068</v>
      </c>
      <c r="I16" s="11">
        <f>I17+I19</f>
        <v>206068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3388</v>
      </c>
      <c r="G17" s="11">
        <f>+G18</f>
        <v>0</v>
      </c>
      <c r="H17" s="11">
        <f>+H18</f>
        <v>3388</v>
      </c>
      <c r="I17" s="11">
        <f>+I18</f>
        <v>3388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3388</v>
      </c>
      <c r="G18" s="11">
        <v>0</v>
      </c>
      <c r="H18" s="11">
        <v>3388</v>
      </c>
      <c r="I18" s="11">
        <v>3388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762000</v>
      </c>
      <c r="E19" s="11">
        <f>E20+E21</f>
        <v>200000</v>
      </c>
      <c r="F19" s="11">
        <f>G19+H19</f>
        <v>202680</v>
      </c>
      <c r="G19" s="11">
        <f>G20+G21</f>
        <v>0</v>
      </c>
      <c r="H19" s="11">
        <f>H20+H21</f>
        <v>202680</v>
      </c>
      <c r="I19" s="11">
        <f>I20+I21</f>
        <v>202680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382000</v>
      </c>
      <c r="E20" s="11">
        <v>100000</v>
      </c>
      <c r="F20" s="11">
        <f>G20+H20</f>
        <v>109402</v>
      </c>
      <c r="G20" s="11">
        <v>0</v>
      </c>
      <c r="H20" s="11">
        <v>109402</v>
      </c>
      <c r="I20" s="11">
        <v>109402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380000</v>
      </c>
      <c r="E21" s="11">
        <v>100000</v>
      </c>
      <c r="F21" s="11">
        <f>G21+H21</f>
        <v>93278</v>
      </c>
      <c r="G21" s="11">
        <v>0</v>
      </c>
      <c r="H21" s="11">
        <v>93278</v>
      </c>
      <c r="I21" s="11">
        <v>93278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394500</v>
      </c>
      <c r="E22" s="11">
        <f>E23</f>
        <v>181000</v>
      </c>
      <c r="F22" s="11">
        <f>G22+H22</f>
        <v>1320268</v>
      </c>
      <c r="G22" s="11">
        <f>G23</f>
        <v>927161</v>
      </c>
      <c r="H22" s="11">
        <f>H23</f>
        <v>393107</v>
      </c>
      <c r="I22" s="11">
        <f>I23</f>
        <v>210189</v>
      </c>
      <c r="J22" s="11">
        <f>J23</f>
        <v>0</v>
      </c>
      <c r="K22" s="11">
        <f>F22-I22-J22</f>
        <v>1110079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394500</v>
      </c>
      <c r="E23" s="11">
        <f>E24+E27+E31</f>
        <v>181000</v>
      </c>
      <c r="F23" s="11">
        <f>G23+H23</f>
        <v>1320268</v>
      </c>
      <c r="G23" s="11">
        <f>G24+G27+G31</f>
        <v>927161</v>
      </c>
      <c r="H23" s="11">
        <f>H24+H27+H31</f>
        <v>393107</v>
      </c>
      <c r="I23" s="11">
        <f>I24+I27+I31</f>
        <v>210189</v>
      </c>
      <c r="J23" s="11">
        <f>J24+J27+J31</f>
        <v>0</v>
      </c>
      <c r="K23" s="11">
        <f>F23-I23-J23</f>
        <v>1110079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74000</v>
      </c>
      <c r="E24" s="11">
        <f>E25+E26</f>
        <v>35500</v>
      </c>
      <c r="F24" s="11">
        <f>G24+H24</f>
        <v>141106</v>
      </c>
      <c r="G24" s="11">
        <f>G25+G26</f>
        <v>67180</v>
      </c>
      <c r="H24" s="11">
        <f>H25+H26</f>
        <v>73926</v>
      </c>
      <c r="I24" s="11">
        <f>I25+I26</f>
        <v>40515</v>
      </c>
      <c r="J24" s="11">
        <f>J25+J26</f>
        <v>0</v>
      </c>
      <c r="K24" s="11">
        <f>F24-I24-J24</f>
        <v>100591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73000</v>
      </c>
      <c r="E25" s="11">
        <v>35000</v>
      </c>
      <c r="F25" s="11">
        <f>G25+H25</f>
        <v>138815</v>
      </c>
      <c r="G25" s="11">
        <v>67180</v>
      </c>
      <c r="H25" s="11">
        <v>71635</v>
      </c>
      <c r="I25" s="11">
        <v>39154</v>
      </c>
      <c r="J25" s="11">
        <v>0</v>
      </c>
      <c r="K25" s="11">
        <f>F25-I25-J25</f>
        <v>99661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500</v>
      </c>
      <c r="F26" s="11">
        <f>G26+H26</f>
        <v>2291</v>
      </c>
      <c r="G26" s="11">
        <v>0</v>
      </c>
      <c r="H26" s="11">
        <v>2291</v>
      </c>
      <c r="I26" s="11">
        <v>1361</v>
      </c>
      <c r="J26" s="11">
        <v>0</v>
      </c>
      <c r="K26" s="11">
        <f>F26-I26-J26</f>
        <v>930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310500</v>
      </c>
      <c r="E27" s="11">
        <f>E28+E29+E30</f>
        <v>140500</v>
      </c>
      <c r="F27" s="11">
        <f>G27+H27</f>
        <v>1174207</v>
      </c>
      <c r="G27" s="11">
        <f>G28+G29+G30</f>
        <v>859981</v>
      </c>
      <c r="H27" s="11">
        <f>H28+H29+H30</f>
        <v>314226</v>
      </c>
      <c r="I27" s="11">
        <f>I28+I29+I30</f>
        <v>166149</v>
      </c>
      <c r="J27" s="11">
        <f>J28+J29+J30</f>
        <v>0</v>
      </c>
      <c r="K27" s="11">
        <f>F27-I27-J27</f>
        <v>1008058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95000</v>
      </c>
      <c r="E28" s="11">
        <v>45000</v>
      </c>
      <c r="F28" s="11">
        <f>G28+H28</f>
        <v>279720</v>
      </c>
      <c r="G28" s="11">
        <v>197531</v>
      </c>
      <c r="H28" s="11">
        <v>82189</v>
      </c>
      <c r="I28" s="11">
        <v>44931</v>
      </c>
      <c r="J28" s="11">
        <v>0</v>
      </c>
      <c r="K28" s="11">
        <f>F28-I28-J28</f>
        <v>234789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</v>
      </c>
      <c r="E29" s="11">
        <v>500</v>
      </c>
      <c r="F29" s="11">
        <f>G29+H29</f>
        <v>786</v>
      </c>
      <c r="G29" s="11">
        <v>12</v>
      </c>
      <c r="H29" s="11">
        <v>774</v>
      </c>
      <c r="I29" s="11">
        <v>705</v>
      </c>
      <c r="J29" s="11">
        <v>0</v>
      </c>
      <c r="K29" s="11">
        <f>F29-I29-J29</f>
        <v>81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215000</v>
      </c>
      <c r="E30" s="11">
        <v>95000</v>
      </c>
      <c r="F30" s="11">
        <f>G30+H30</f>
        <v>893701</v>
      </c>
      <c r="G30" s="11">
        <v>662438</v>
      </c>
      <c r="H30" s="11">
        <v>231263</v>
      </c>
      <c r="I30" s="11">
        <v>120513</v>
      </c>
      <c r="J30" s="11">
        <v>0</v>
      </c>
      <c r="K30" s="11">
        <f>F30-I30-J30</f>
        <v>773188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5000</v>
      </c>
      <c r="F31" s="11">
        <f>G31+H31</f>
        <v>4955</v>
      </c>
      <c r="G31" s="11">
        <v>0</v>
      </c>
      <c r="H31" s="11">
        <v>4955</v>
      </c>
      <c r="I31" s="11">
        <v>3525</v>
      </c>
      <c r="J31" s="11">
        <v>0</v>
      </c>
      <c r="K31" s="11">
        <f>F31-I31-J31</f>
        <v>1430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5608000</v>
      </c>
      <c r="E32" s="11">
        <f>E33+E37</f>
        <v>1471000</v>
      </c>
      <c r="F32" s="11">
        <f>G32+H32</f>
        <v>1707352</v>
      </c>
      <c r="G32" s="11">
        <f>G33+G37</f>
        <v>133924</v>
      </c>
      <c r="H32" s="11">
        <f>H33+H37</f>
        <v>1573428</v>
      </c>
      <c r="I32" s="11">
        <f>I33+I37</f>
        <v>1474181</v>
      </c>
      <c r="J32" s="11">
        <f>J33+J37</f>
        <v>0</v>
      </c>
      <c r="K32" s="11">
        <f>F32-I32-J32</f>
        <v>233171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5483000</v>
      </c>
      <c r="E33" s="11">
        <f>+E34+E35+E36</f>
        <v>1419000</v>
      </c>
      <c r="F33" s="11">
        <f>G33+H33</f>
        <v>1419000</v>
      </c>
      <c r="G33" s="11">
        <f>+G34+G35+G36</f>
        <v>0</v>
      </c>
      <c r="H33" s="11">
        <f>+H34+H35+H36</f>
        <v>1419000</v>
      </c>
      <c r="I33" s="11">
        <f>+I34+I35+I36</f>
        <v>1419000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3309000</v>
      </c>
      <c r="E34" s="11">
        <v>875000</v>
      </c>
      <c r="F34" s="11">
        <f>G34+H34</f>
        <v>875000</v>
      </c>
      <c r="G34" s="11">
        <v>0</v>
      </c>
      <c r="H34" s="11">
        <v>875000</v>
      </c>
      <c r="I34" s="11">
        <v>875000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2134000</v>
      </c>
      <c r="E36" s="11">
        <v>534000</v>
      </c>
      <c r="F36" s="11">
        <f>G36+H36</f>
        <v>534000</v>
      </c>
      <c r="G36" s="11">
        <v>0</v>
      </c>
      <c r="H36" s="11">
        <v>534000</v>
      </c>
      <c r="I36" s="11">
        <v>534000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125000</v>
      </c>
      <c r="E37" s="11">
        <f>E38</f>
        <v>52000</v>
      </c>
      <c r="F37" s="11">
        <f>G37+H37</f>
        <v>288352</v>
      </c>
      <c r="G37" s="11">
        <f>G38</f>
        <v>133924</v>
      </c>
      <c r="H37" s="11">
        <f>H38</f>
        <v>154428</v>
      </c>
      <c r="I37" s="11">
        <f>I38</f>
        <v>55181</v>
      </c>
      <c r="J37" s="11">
        <f>J38</f>
        <v>0</v>
      </c>
      <c r="K37" s="11">
        <f>F37-I37-J37</f>
        <v>233171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125000</v>
      </c>
      <c r="E38" s="11">
        <f>E39+E40</f>
        <v>52000</v>
      </c>
      <c r="F38" s="11">
        <f>G38+H38</f>
        <v>288352</v>
      </c>
      <c r="G38" s="11">
        <f>G39+G40</f>
        <v>133924</v>
      </c>
      <c r="H38" s="11">
        <f>H39+H40</f>
        <v>154428</v>
      </c>
      <c r="I38" s="11">
        <f>I39+I40</f>
        <v>55181</v>
      </c>
      <c r="J38" s="11">
        <f>J39+J40</f>
        <v>0</v>
      </c>
      <c r="K38" s="11">
        <f>F38-I38-J38</f>
        <v>233171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110000</v>
      </c>
      <c r="E39" s="11">
        <v>40000</v>
      </c>
      <c r="F39" s="11">
        <f>G39+H39</f>
        <v>272959</v>
      </c>
      <c r="G39" s="11">
        <v>128906</v>
      </c>
      <c r="H39" s="11">
        <v>144053</v>
      </c>
      <c r="I39" s="11">
        <v>49519</v>
      </c>
      <c r="J39" s="11">
        <v>0</v>
      </c>
      <c r="K39" s="11">
        <f>F39-I39-J39</f>
        <v>223440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15000</v>
      </c>
      <c r="E40" s="11">
        <v>12000</v>
      </c>
      <c r="F40" s="11">
        <f>G40+H40</f>
        <v>15393</v>
      </c>
      <c r="G40" s="11">
        <v>5018</v>
      </c>
      <c r="H40" s="11">
        <v>10375</v>
      </c>
      <c r="I40" s="11">
        <v>5662</v>
      </c>
      <c r="J40" s="11">
        <v>0</v>
      </c>
      <c r="K40" s="11">
        <f>F40-I40-J40</f>
        <v>9731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0</v>
      </c>
      <c r="E41" s="11">
        <f>E42</f>
        <v>0</v>
      </c>
      <c r="F41" s="11">
        <f>G41+H41</f>
        <v>8516</v>
      </c>
      <c r="G41" s="11">
        <f>G42</f>
        <v>3283</v>
      </c>
      <c r="H41" s="11">
        <f>H42</f>
        <v>5233</v>
      </c>
      <c r="I41" s="11">
        <f>I42</f>
        <v>2594</v>
      </c>
      <c r="J41" s="11">
        <f>J42</f>
        <v>0</v>
      </c>
      <c r="K41" s="11">
        <f>F41-I41-J41</f>
        <v>5922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8516</v>
      </c>
      <c r="G42" s="11">
        <f>G43</f>
        <v>3283</v>
      </c>
      <c r="H42" s="11">
        <f>H43</f>
        <v>5233</v>
      </c>
      <c r="I42" s="11">
        <f>I43</f>
        <v>2594</v>
      </c>
      <c r="J42" s="11">
        <f>J43</f>
        <v>0</v>
      </c>
      <c r="K42" s="11">
        <f>F42-I42-J42</f>
        <v>5922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8516</v>
      </c>
      <c r="G43" s="11">
        <v>3283</v>
      </c>
      <c r="H43" s="11">
        <v>5233</v>
      </c>
      <c r="I43" s="11">
        <v>2594</v>
      </c>
      <c r="J43" s="11">
        <v>0</v>
      </c>
      <c r="K43" s="11">
        <f>F43-I43-J43</f>
        <v>5922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415500</v>
      </c>
      <c r="E44" s="11">
        <f>E45+E49</f>
        <v>111500</v>
      </c>
      <c r="F44" s="11">
        <f>G44+H44</f>
        <v>909016</v>
      </c>
      <c r="G44" s="11">
        <f>G45+G49</f>
        <v>562257</v>
      </c>
      <c r="H44" s="11">
        <f>H45+H49</f>
        <v>346759</v>
      </c>
      <c r="I44" s="11">
        <f>I45+I49</f>
        <v>169188</v>
      </c>
      <c r="J44" s="11">
        <f>J45+J49</f>
        <v>0</v>
      </c>
      <c r="K44" s="11">
        <f>F44-I44-J44</f>
        <v>739828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85000</v>
      </c>
      <c r="E45" s="11">
        <f>E46</f>
        <v>20000</v>
      </c>
      <c r="F45" s="11">
        <f>G45+H45</f>
        <v>78540</v>
      </c>
      <c r="G45" s="11">
        <f>G46</f>
        <v>13781</v>
      </c>
      <c r="H45" s="11">
        <f>H46</f>
        <v>64759</v>
      </c>
      <c r="I45" s="11">
        <f>I46</f>
        <v>16922</v>
      </c>
      <c r="J45" s="11">
        <f>J46</f>
        <v>0</v>
      </c>
      <c r="K45" s="11">
        <f>F45-I45-J45</f>
        <v>61618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85000</v>
      </c>
      <c r="E46" s="11">
        <f>+E47</f>
        <v>20000</v>
      </c>
      <c r="F46" s="11">
        <f>G46+H46</f>
        <v>78540</v>
      </c>
      <c r="G46" s="11">
        <f>+G47</f>
        <v>13781</v>
      </c>
      <c r="H46" s="11">
        <f>+H47</f>
        <v>64759</v>
      </c>
      <c r="I46" s="11">
        <f>+I47</f>
        <v>16922</v>
      </c>
      <c r="J46" s="11">
        <f>+J47</f>
        <v>0</v>
      </c>
      <c r="K46" s="11">
        <f>F46-I46-J46</f>
        <v>61618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85000</v>
      </c>
      <c r="E47" s="11">
        <f>+E48</f>
        <v>20000</v>
      </c>
      <c r="F47" s="11">
        <f>G47+H47</f>
        <v>78540</v>
      </c>
      <c r="G47" s="11">
        <f>+G48</f>
        <v>13781</v>
      </c>
      <c r="H47" s="11">
        <f>+H48</f>
        <v>64759</v>
      </c>
      <c r="I47" s="11">
        <f>+I48</f>
        <v>16922</v>
      </c>
      <c r="J47" s="11">
        <f>+J48</f>
        <v>0</v>
      </c>
      <c r="K47" s="11">
        <f>F47-I47-J47</f>
        <v>61618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85000</v>
      </c>
      <c r="E48" s="11">
        <v>20000</v>
      </c>
      <c r="F48" s="11">
        <f>G48+H48</f>
        <v>78540</v>
      </c>
      <c r="G48" s="11">
        <v>13781</v>
      </c>
      <c r="H48" s="11">
        <v>64759</v>
      </c>
      <c r="I48" s="11">
        <v>16922</v>
      </c>
      <c r="J48" s="11">
        <v>0</v>
      </c>
      <c r="K48" s="11">
        <f>F48-I48-J48</f>
        <v>61618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+D50+D54</f>
        <v>330500</v>
      </c>
      <c r="E49" s="11">
        <f>+E50+E54</f>
        <v>91500</v>
      </c>
      <c r="F49" s="11">
        <f>G49+H49</f>
        <v>830476</v>
      </c>
      <c r="G49" s="11">
        <f>+G50+G54</f>
        <v>548476</v>
      </c>
      <c r="H49" s="11">
        <f>+H50+H54</f>
        <v>282000</v>
      </c>
      <c r="I49" s="11">
        <f>+I50+I54</f>
        <v>152266</v>
      </c>
      <c r="J49" s="11">
        <f>+J50+J54</f>
        <v>0</v>
      </c>
      <c r="K49" s="11">
        <f>F49-I49-J49</f>
        <v>678210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D51+D53</f>
        <v>115500</v>
      </c>
      <c r="E50" s="11">
        <f>E51+E53</f>
        <v>31500</v>
      </c>
      <c r="F50" s="11">
        <f>G50+H50</f>
        <v>449206</v>
      </c>
      <c r="G50" s="11">
        <f>G51+G53</f>
        <v>410030</v>
      </c>
      <c r="H50" s="11">
        <f>H51+H53</f>
        <v>39176</v>
      </c>
      <c r="I50" s="11">
        <f>I51+I53</f>
        <v>28444</v>
      </c>
      <c r="J50" s="11">
        <f>J51+J53</f>
        <v>0</v>
      </c>
      <c r="K50" s="11">
        <f>F50-I50-J50</f>
        <v>420762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110500</v>
      </c>
      <c r="E51" s="11">
        <f>E52</f>
        <v>30000</v>
      </c>
      <c r="F51" s="11">
        <f>G51+H51</f>
        <v>449206</v>
      </c>
      <c r="G51" s="11">
        <f>G52</f>
        <v>410030</v>
      </c>
      <c r="H51" s="11">
        <f>H52</f>
        <v>39176</v>
      </c>
      <c r="I51" s="11">
        <f>I52</f>
        <v>28444</v>
      </c>
      <c r="J51" s="11">
        <f>J52</f>
        <v>0</v>
      </c>
      <c r="K51" s="11">
        <f>F51-I51-J51</f>
        <v>420762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110500</v>
      </c>
      <c r="E52" s="11">
        <v>30000</v>
      </c>
      <c r="F52" s="11">
        <f>G52+H52</f>
        <v>449206</v>
      </c>
      <c r="G52" s="11">
        <v>410030</v>
      </c>
      <c r="H52" s="11">
        <v>39176</v>
      </c>
      <c r="I52" s="11">
        <v>28444</v>
      </c>
      <c r="J52" s="11">
        <v>0</v>
      </c>
      <c r="K52" s="11">
        <f>F52-I52-J52</f>
        <v>420762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5000</v>
      </c>
      <c r="E53" s="11">
        <v>1500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+D55+D56</f>
        <v>215000</v>
      </c>
      <c r="E54" s="11">
        <f>+E55+E56</f>
        <v>60000</v>
      </c>
      <c r="F54" s="11">
        <f>G54+H54</f>
        <v>381270</v>
      </c>
      <c r="G54" s="11">
        <f>+G55+G56</f>
        <v>138446</v>
      </c>
      <c r="H54" s="11">
        <f>+H55+H56</f>
        <v>242824</v>
      </c>
      <c r="I54" s="11">
        <f>+I55+I56</f>
        <v>123822</v>
      </c>
      <c r="J54" s="11">
        <f>+J55+J56</f>
        <v>0</v>
      </c>
      <c r="K54" s="11">
        <f>F54-I54-J54</f>
        <v>257448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339003</v>
      </c>
      <c r="G55" s="11">
        <v>0</v>
      </c>
      <c r="H55" s="11">
        <v>339003</v>
      </c>
      <c r="I55" s="11">
        <v>108982</v>
      </c>
      <c r="J55" s="11">
        <v>0</v>
      </c>
      <c r="K55" s="11">
        <f>F55-I55-J55</f>
        <v>230021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215000</v>
      </c>
      <c r="E56" s="11">
        <v>60000</v>
      </c>
      <c r="F56" s="11">
        <f>G56+H56</f>
        <v>42267</v>
      </c>
      <c r="G56" s="11">
        <v>138446</v>
      </c>
      <c r="H56" s="11">
        <v>-96179</v>
      </c>
      <c r="I56" s="11">
        <v>14840</v>
      </c>
      <c r="J56" s="11">
        <v>0</v>
      </c>
      <c r="K56" s="11">
        <f>F56-I56-J56</f>
        <v>27427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-428837</v>
      </c>
      <c r="E57" s="11">
        <v>-137</v>
      </c>
      <c r="F57" s="11">
        <f>G57+H57</f>
        <v>-178856</v>
      </c>
      <c r="G57" s="11">
        <v>0</v>
      </c>
      <c r="H57" s="11">
        <v>-178856</v>
      </c>
      <c r="I57" s="11">
        <v>-178856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428837</v>
      </c>
      <c r="E58" s="11">
        <v>137</v>
      </c>
      <c r="F58" s="11">
        <f>G58+H58</f>
        <v>178856</v>
      </c>
      <c r="G58" s="11">
        <v>0</v>
      </c>
      <c r="H58" s="11">
        <v>178856</v>
      </c>
      <c r="I58" s="11">
        <v>178856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0</v>
      </c>
      <c r="F59" s="11">
        <f>G59+H59</f>
        <v>14644</v>
      </c>
      <c r="G59" s="11">
        <f>G60</f>
        <v>0</v>
      </c>
      <c r="H59" s="11">
        <f>H60</f>
        <v>14644</v>
      </c>
      <c r="I59" s="11">
        <f>I60</f>
        <v>14644</v>
      </c>
      <c r="J59" s="11">
        <f>J60</f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+D61</f>
        <v>0</v>
      </c>
      <c r="E60" s="11">
        <f>+E61</f>
        <v>0</v>
      </c>
      <c r="F60" s="11">
        <f>G60+H60</f>
        <v>14644</v>
      </c>
      <c r="G60" s="11">
        <f>+G61</f>
        <v>0</v>
      </c>
      <c r="H60" s="11">
        <f>+H61</f>
        <v>14644</v>
      </c>
      <c r="I60" s="11">
        <f>+I61</f>
        <v>14644</v>
      </c>
      <c r="J60" s="11">
        <f>+J61</f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14644</v>
      </c>
      <c r="G61" s="11">
        <v>0</v>
      </c>
      <c r="H61" s="11">
        <v>14644</v>
      </c>
      <c r="I61" s="11">
        <v>14644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180863</v>
      </c>
      <c r="E62" s="11">
        <f>E63</f>
        <v>180863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180863</v>
      </c>
      <c r="E63" s="11">
        <f>+E64</f>
        <v>180863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180863</v>
      </c>
      <c r="E64" s="11">
        <v>180863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220334</v>
      </c>
      <c r="E65" s="11">
        <f>E66</f>
        <v>220334</v>
      </c>
      <c r="F65" s="11">
        <f>G65+H65</f>
        <v>90888</v>
      </c>
      <c r="G65" s="11">
        <f>G66</f>
        <v>0</v>
      </c>
      <c r="H65" s="11">
        <f>H66</f>
        <v>90888</v>
      </c>
      <c r="I65" s="11">
        <f>I66</f>
        <v>90888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D67+D70</f>
        <v>220334</v>
      </c>
      <c r="E66" s="11">
        <f>E67+E70</f>
        <v>220334</v>
      </c>
      <c r="F66" s="11">
        <f>G66+H66</f>
        <v>90888</v>
      </c>
      <c r="G66" s="11">
        <f>G67+G70</f>
        <v>0</v>
      </c>
      <c r="H66" s="11">
        <f>H67+H70</f>
        <v>90888</v>
      </c>
      <c r="I66" s="11">
        <f>I67+I70</f>
        <v>90888</v>
      </c>
      <c r="J66" s="11">
        <f>J67+J70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</f>
        <v>164205</v>
      </c>
      <c r="E67" s="11">
        <f>+E68+E69</f>
        <v>164205</v>
      </c>
      <c r="F67" s="11">
        <f>G67+H67</f>
        <v>34760</v>
      </c>
      <c r="G67" s="11">
        <f>+G68+G69</f>
        <v>0</v>
      </c>
      <c r="H67" s="11">
        <f>+H68+H69</f>
        <v>34760</v>
      </c>
      <c r="I67" s="11">
        <f>+I68+I69</f>
        <v>34760</v>
      </c>
      <c r="J67" s="11">
        <f>+J68+J69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90900</v>
      </c>
      <c r="E68" s="11">
        <v>90900</v>
      </c>
      <c r="F68" s="11">
        <f>G68+H68</f>
        <v>34760</v>
      </c>
      <c r="G68" s="11">
        <v>0</v>
      </c>
      <c r="H68" s="11">
        <v>34760</v>
      </c>
      <c r="I68" s="11">
        <v>34760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73305</v>
      </c>
      <c r="E69" s="11">
        <v>73305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</f>
        <v>56129</v>
      </c>
      <c r="E70" s="11">
        <f>+E71</f>
        <v>56129</v>
      </c>
      <c r="F70" s="11">
        <f>G70+H70</f>
        <v>56128</v>
      </c>
      <c r="G70" s="11">
        <f>+G71</f>
        <v>0</v>
      </c>
      <c r="H70" s="11">
        <f>+H71</f>
        <v>56128</v>
      </c>
      <c r="I70" s="11">
        <f>+I71</f>
        <v>56128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56129</v>
      </c>
      <c r="E71" s="11">
        <v>56129</v>
      </c>
      <c r="F71" s="11">
        <f>G71+H71</f>
        <v>56128</v>
      </c>
      <c r="G71" s="11">
        <v>0</v>
      </c>
      <c r="H71" s="11">
        <v>56128</v>
      </c>
      <c r="I71" s="11">
        <v>56128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 t="s">
        <v>204</v>
      </c>
      <c r="F73" s="13"/>
      <c r="G73" s="13"/>
      <c r="H73" s="13"/>
      <c r="I73" s="13" t="s">
        <v>205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 t="s">
        <v>204</v>
      </c>
      <c r="F74" s="3"/>
      <c r="G74" s="3"/>
      <c r="H74" s="3"/>
      <c r="I74" s="3" t="s">
        <v>206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208</v>
      </c>
      <c r="C11" s="10" t="s">
        <v>21</v>
      </c>
      <c r="D11" s="11">
        <f>D12+D58</f>
        <v>6898192</v>
      </c>
      <c r="E11" s="11">
        <f>E12+E58</f>
        <v>2110392</v>
      </c>
      <c r="F11" s="11">
        <f>G11+H11</f>
        <v>4063252</v>
      </c>
      <c r="G11" s="11">
        <f>G12+G58</f>
        <v>1626625</v>
      </c>
      <c r="H11" s="11">
        <f>H12+H58</f>
        <v>2436627</v>
      </c>
      <c r="I11" s="11">
        <f>I12+I58</f>
        <v>1974252</v>
      </c>
      <c r="J11" s="11">
        <f>J12+J58</f>
        <v>0</v>
      </c>
      <c r="K11" s="11">
        <f>F11-I11-J11</f>
        <v>2089000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6751163</v>
      </c>
      <c r="E12" s="11">
        <f>E13+E43</f>
        <v>1963363</v>
      </c>
      <c r="F12" s="11">
        <f>G12+H12</f>
        <v>3972364</v>
      </c>
      <c r="G12" s="11">
        <f>G13+G43</f>
        <v>1626625</v>
      </c>
      <c r="H12" s="11">
        <f>H13+H43</f>
        <v>2345739</v>
      </c>
      <c r="I12" s="11">
        <f>I13+I43</f>
        <v>1883364</v>
      </c>
      <c r="J12" s="11">
        <f>J13+J43</f>
        <v>0</v>
      </c>
      <c r="K12" s="11">
        <f>F12-I12-J12</f>
        <v>2089000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6764500</v>
      </c>
      <c r="E13" s="11">
        <f>E14+E21+E31+E40</f>
        <v>1852000</v>
      </c>
      <c r="F13" s="11">
        <f>G13+H13</f>
        <v>3242204</v>
      </c>
      <c r="G13" s="11">
        <f>G14+G21+G31+G40</f>
        <v>1064368</v>
      </c>
      <c r="H13" s="11">
        <f>H14+H21+H31+H40</f>
        <v>2177836</v>
      </c>
      <c r="I13" s="11">
        <f>I14+I21+I31+I40</f>
        <v>1893032</v>
      </c>
      <c r="J13" s="11">
        <f>J14+J21+J31+J40</f>
        <v>0</v>
      </c>
      <c r="K13" s="11">
        <f>F13-I13-J13</f>
        <v>1349172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762000</v>
      </c>
      <c r="E14" s="11">
        <f>+E15</f>
        <v>200000</v>
      </c>
      <c r="F14" s="11">
        <f>G14+H14</f>
        <v>206068</v>
      </c>
      <c r="G14" s="11">
        <f>+G15</f>
        <v>0</v>
      </c>
      <c r="H14" s="11">
        <f>+H15</f>
        <v>206068</v>
      </c>
      <c r="I14" s="11">
        <f>+I15</f>
        <v>206068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209</v>
      </c>
      <c r="B15" s="10" t="s">
        <v>35</v>
      </c>
      <c r="C15" s="10" t="s">
        <v>36</v>
      </c>
      <c r="D15" s="11">
        <f>D16+D18</f>
        <v>762000</v>
      </c>
      <c r="E15" s="11">
        <f>E16+E18</f>
        <v>200000</v>
      </c>
      <c r="F15" s="11">
        <f>G15+H15</f>
        <v>206068</v>
      </c>
      <c r="G15" s="11">
        <f>G16+G18</f>
        <v>0</v>
      </c>
      <c r="H15" s="11">
        <f>H16+H18</f>
        <v>206068</v>
      </c>
      <c r="I15" s="11">
        <f>I16+I18</f>
        <v>206068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3388</v>
      </c>
      <c r="G16" s="11">
        <f>+G17</f>
        <v>0</v>
      </c>
      <c r="H16" s="11">
        <f>+H17</f>
        <v>3388</v>
      </c>
      <c r="I16" s="11">
        <f>+I17</f>
        <v>3388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210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3388</v>
      </c>
      <c r="G17" s="11">
        <v>0</v>
      </c>
      <c r="H17" s="11">
        <v>3388</v>
      </c>
      <c r="I17" s="11">
        <v>3388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762000</v>
      </c>
      <c r="E18" s="11">
        <f>E19+E20</f>
        <v>200000</v>
      </c>
      <c r="F18" s="11">
        <f>G18+H18</f>
        <v>202680</v>
      </c>
      <c r="G18" s="11">
        <f>G19+G20</f>
        <v>0</v>
      </c>
      <c r="H18" s="11">
        <f>H19+H20</f>
        <v>202680</v>
      </c>
      <c r="I18" s="11">
        <f>I19+I20</f>
        <v>202680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382000</v>
      </c>
      <c r="E19" s="11">
        <v>100000</v>
      </c>
      <c r="F19" s="11">
        <f>G19+H19</f>
        <v>109402</v>
      </c>
      <c r="G19" s="11">
        <v>0</v>
      </c>
      <c r="H19" s="11">
        <v>109402</v>
      </c>
      <c r="I19" s="11">
        <v>109402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380000</v>
      </c>
      <c r="E20" s="11">
        <v>100000</v>
      </c>
      <c r="F20" s="11">
        <f>G20+H20</f>
        <v>93278</v>
      </c>
      <c r="G20" s="11">
        <v>0</v>
      </c>
      <c r="H20" s="11">
        <v>93278</v>
      </c>
      <c r="I20" s="11">
        <v>93278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211</v>
      </c>
      <c r="B21" s="10" t="s">
        <v>53</v>
      </c>
      <c r="C21" s="10" t="s">
        <v>54</v>
      </c>
      <c r="D21" s="11">
        <f>D22</f>
        <v>394500</v>
      </c>
      <c r="E21" s="11">
        <f>E22</f>
        <v>181000</v>
      </c>
      <c r="F21" s="11">
        <f>G21+H21</f>
        <v>1320268</v>
      </c>
      <c r="G21" s="11">
        <f>G22</f>
        <v>927161</v>
      </c>
      <c r="H21" s="11">
        <f>H22</f>
        <v>393107</v>
      </c>
      <c r="I21" s="11">
        <f>I22</f>
        <v>210189</v>
      </c>
      <c r="J21" s="11">
        <f>J22</f>
        <v>0</v>
      </c>
      <c r="K21" s="11">
        <f>F21-I21-J21</f>
        <v>1110079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394500</v>
      </c>
      <c r="E22" s="11">
        <f>E23+E26+E30</f>
        <v>181000</v>
      </c>
      <c r="F22" s="11">
        <f>G22+H22</f>
        <v>1320268</v>
      </c>
      <c r="G22" s="11">
        <f>G23+G26+G30</f>
        <v>927161</v>
      </c>
      <c r="H22" s="11">
        <f>H23+H26+H30</f>
        <v>393107</v>
      </c>
      <c r="I22" s="11">
        <f>I23+I26+I30</f>
        <v>210189</v>
      </c>
      <c r="J22" s="11">
        <f>J23+J26+J30</f>
        <v>0</v>
      </c>
      <c r="K22" s="11">
        <f>F22-I22-J22</f>
        <v>1110079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74000</v>
      </c>
      <c r="E23" s="11">
        <f>E24+E25</f>
        <v>35500</v>
      </c>
      <c r="F23" s="11">
        <f>G23+H23</f>
        <v>141106</v>
      </c>
      <c r="G23" s="11">
        <f>G24+G25</f>
        <v>67180</v>
      </c>
      <c r="H23" s="11">
        <f>H24+H25</f>
        <v>73926</v>
      </c>
      <c r="I23" s="11">
        <f>I24+I25</f>
        <v>40515</v>
      </c>
      <c r="J23" s="11">
        <f>J24+J25</f>
        <v>0</v>
      </c>
      <c r="K23" s="11">
        <f>F23-I23-J23</f>
        <v>100591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73000</v>
      </c>
      <c r="E24" s="11">
        <v>35000</v>
      </c>
      <c r="F24" s="11">
        <f>G24+H24</f>
        <v>138815</v>
      </c>
      <c r="G24" s="11">
        <v>67180</v>
      </c>
      <c r="H24" s="11">
        <v>71635</v>
      </c>
      <c r="I24" s="11">
        <v>39154</v>
      </c>
      <c r="J24" s="11">
        <v>0</v>
      </c>
      <c r="K24" s="11">
        <f>F24-I24-J24</f>
        <v>99661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500</v>
      </c>
      <c r="F25" s="11">
        <f>G25+H25</f>
        <v>2291</v>
      </c>
      <c r="G25" s="11">
        <v>0</v>
      </c>
      <c r="H25" s="11">
        <v>2291</v>
      </c>
      <c r="I25" s="11">
        <v>1361</v>
      </c>
      <c r="J25" s="11">
        <v>0</v>
      </c>
      <c r="K25" s="11">
        <f>F25-I25-J25</f>
        <v>930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310500</v>
      </c>
      <c r="E26" s="11">
        <f>E27+E28+E29</f>
        <v>140500</v>
      </c>
      <c r="F26" s="11">
        <f>G26+H26</f>
        <v>1174207</v>
      </c>
      <c r="G26" s="11">
        <f>G27+G28+G29</f>
        <v>859981</v>
      </c>
      <c r="H26" s="11">
        <f>H27+H28+H29</f>
        <v>314226</v>
      </c>
      <c r="I26" s="11">
        <f>I27+I28+I29</f>
        <v>166149</v>
      </c>
      <c r="J26" s="11">
        <f>J27+J28+J29</f>
        <v>0</v>
      </c>
      <c r="K26" s="11">
        <f>F26-I26-J26</f>
        <v>1008058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95000</v>
      </c>
      <c r="E27" s="11">
        <v>45000</v>
      </c>
      <c r="F27" s="11">
        <f>G27+H27</f>
        <v>279720</v>
      </c>
      <c r="G27" s="11">
        <v>197531</v>
      </c>
      <c r="H27" s="11">
        <v>82189</v>
      </c>
      <c r="I27" s="11">
        <v>44931</v>
      </c>
      <c r="J27" s="11">
        <v>0</v>
      </c>
      <c r="K27" s="11">
        <f>F27-I27-J27</f>
        <v>234789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</v>
      </c>
      <c r="E28" s="11">
        <v>500</v>
      </c>
      <c r="F28" s="11">
        <f>G28+H28</f>
        <v>786</v>
      </c>
      <c r="G28" s="11">
        <v>12</v>
      </c>
      <c r="H28" s="11">
        <v>774</v>
      </c>
      <c r="I28" s="11">
        <v>705</v>
      </c>
      <c r="J28" s="11">
        <v>0</v>
      </c>
      <c r="K28" s="11">
        <f>F28-I28-J28</f>
        <v>81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215000</v>
      </c>
      <c r="E29" s="11">
        <v>95000</v>
      </c>
      <c r="F29" s="11">
        <f>G29+H29</f>
        <v>893701</v>
      </c>
      <c r="G29" s="11">
        <v>662438</v>
      </c>
      <c r="H29" s="11">
        <v>231263</v>
      </c>
      <c r="I29" s="11">
        <v>120513</v>
      </c>
      <c r="J29" s="11">
        <v>0</v>
      </c>
      <c r="K29" s="11">
        <f>F29-I29-J29</f>
        <v>773188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5000</v>
      </c>
      <c r="F30" s="11">
        <f>G30+H30</f>
        <v>4955</v>
      </c>
      <c r="G30" s="11">
        <v>0</v>
      </c>
      <c r="H30" s="11">
        <v>4955</v>
      </c>
      <c r="I30" s="11">
        <v>3525</v>
      </c>
      <c r="J30" s="11">
        <v>0</v>
      </c>
      <c r="K30" s="11">
        <f>F30-I30-J30</f>
        <v>1430</v>
      </c>
    </row>
    <row r="31" spans="1:11" s="6" customFormat="1" ht="22.5" x14ac:dyDescent="0.25">
      <c r="A31" s="10" t="s">
        <v>212</v>
      </c>
      <c r="B31" s="10" t="s">
        <v>83</v>
      </c>
      <c r="C31" s="10" t="s">
        <v>84</v>
      </c>
      <c r="D31" s="11">
        <f>D32+D36</f>
        <v>5608000</v>
      </c>
      <c r="E31" s="11">
        <f>E32+E36</f>
        <v>1471000</v>
      </c>
      <c r="F31" s="11">
        <f>G31+H31</f>
        <v>1707352</v>
      </c>
      <c r="G31" s="11">
        <f>G32+G36</f>
        <v>133924</v>
      </c>
      <c r="H31" s="11">
        <f>H32+H36</f>
        <v>1573428</v>
      </c>
      <c r="I31" s="11">
        <f>I32+I36</f>
        <v>1474181</v>
      </c>
      <c r="J31" s="11">
        <f>J32+J36</f>
        <v>0</v>
      </c>
      <c r="K31" s="11">
        <f>F31-I31-J31</f>
        <v>233171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5483000</v>
      </c>
      <c r="E32" s="11">
        <f>+E33+E34+E35</f>
        <v>1419000</v>
      </c>
      <c r="F32" s="11">
        <f>G32+H32</f>
        <v>1419000</v>
      </c>
      <c r="G32" s="11">
        <f>+G33+G34+G35</f>
        <v>0</v>
      </c>
      <c r="H32" s="11">
        <f>+H33+H34+H35</f>
        <v>1419000</v>
      </c>
      <c r="I32" s="11">
        <f>+I33+I34+I35</f>
        <v>1419000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213</v>
      </c>
      <c r="B33" s="10" t="s">
        <v>89</v>
      </c>
      <c r="C33" s="10" t="s">
        <v>90</v>
      </c>
      <c r="D33" s="11">
        <v>3309000</v>
      </c>
      <c r="E33" s="11">
        <v>875000</v>
      </c>
      <c r="F33" s="11">
        <f>G33+H33</f>
        <v>875000</v>
      </c>
      <c r="G33" s="11">
        <v>0</v>
      </c>
      <c r="H33" s="11">
        <v>875000</v>
      </c>
      <c r="I33" s="11">
        <v>875000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214</v>
      </c>
      <c r="B34" s="10" t="s">
        <v>92</v>
      </c>
      <c r="C34" s="10" t="s">
        <v>93</v>
      </c>
      <c r="D34" s="11">
        <v>40000</v>
      </c>
      <c r="E34" s="11">
        <v>10000</v>
      </c>
      <c r="F34" s="11">
        <f>G34+H34</f>
        <v>10000</v>
      </c>
      <c r="G34" s="11">
        <v>0</v>
      </c>
      <c r="H34" s="11">
        <v>10000</v>
      </c>
      <c r="I34" s="11">
        <v>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2134000</v>
      </c>
      <c r="E35" s="11">
        <v>534000</v>
      </c>
      <c r="F35" s="11">
        <f>G35+H35</f>
        <v>534000</v>
      </c>
      <c r="G35" s="11">
        <v>0</v>
      </c>
      <c r="H35" s="11">
        <v>534000</v>
      </c>
      <c r="I35" s="11">
        <v>534000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215</v>
      </c>
      <c r="B36" s="10" t="s">
        <v>98</v>
      </c>
      <c r="C36" s="10" t="s">
        <v>99</v>
      </c>
      <c r="D36" s="11">
        <f>D37</f>
        <v>125000</v>
      </c>
      <c r="E36" s="11">
        <f>E37</f>
        <v>52000</v>
      </c>
      <c r="F36" s="11">
        <f>G36+H36</f>
        <v>288352</v>
      </c>
      <c r="G36" s="11">
        <f>G37</f>
        <v>133924</v>
      </c>
      <c r="H36" s="11">
        <f>H37</f>
        <v>154428</v>
      </c>
      <c r="I36" s="11">
        <f>I37</f>
        <v>55181</v>
      </c>
      <c r="J36" s="11">
        <f>J37</f>
        <v>0</v>
      </c>
      <c r="K36" s="11">
        <f>F36-I36-J36</f>
        <v>233171</v>
      </c>
    </row>
    <row r="37" spans="1:11" s="6" customFormat="1" ht="22.5" x14ac:dyDescent="0.25">
      <c r="A37" s="10" t="s">
        <v>216</v>
      </c>
      <c r="B37" s="10" t="s">
        <v>101</v>
      </c>
      <c r="C37" s="10" t="s">
        <v>102</v>
      </c>
      <c r="D37" s="11">
        <f>D38+D39</f>
        <v>125000</v>
      </c>
      <c r="E37" s="11">
        <f>E38+E39</f>
        <v>52000</v>
      </c>
      <c r="F37" s="11">
        <f>G37+H37</f>
        <v>288352</v>
      </c>
      <c r="G37" s="11">
        <f>G38+G39</f>
        <v>133924</v>
      </c>
      <c r="H37" s="11">
        <f>H38+H39</f>
        <v>154428</v>
      </c>
      <c r="I37" s="11">
        <f>I38+I39</f>
        <v>55181</v>
      </c>
      <c r="J37" s="11">
        <f>J38+J39</f>
        <v>0</v>
      </c>
      <c r="K37" s="11">
        <f>F37-I37-J37</f>
        <v>233171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110000</v>
      </c>
      <c r="E38" s="11">
        <v>40000</v>
      </c>
      <c r="F38" s="11">
        <f>G38+H38</f>
        <v>272959</v>
      </c>
      <c r="G38" s="11">
        <v>128906</v>
      </c>
      <c r="H38" s="11">
        <v>144053</v>
      </c>
      <c r="I38" s="11">
        <v>49519</v>
      </c>
      <c r="J38" s="11">
        <v>0</v>
      </c>
      <c r="K38" s="11">
        <f>F38-I38-J38</f>
        <v>223440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15000</v>
      </c>
      <c r="E39" s="11">
        <v>12000</v>
      </c>
      <c r="F39" s="11">
        <f>G39+H39</f>
        <v>15393</v>
      </c>
      <c r="G39" s="11">
        <v>5018</v>
      </c>
      <c r="H39" s="11">
        <v>10375</v>
      </c>
      <c r="I39" s="11">
        <v>5662</v>
      </c>
      <c r="J39" s="11">
        <v>0</v>
      </c>
      <c r="K39" s="11">
        <f>F39-I39-J39</f>
        <v>9731</v>
      </c>
    </row>
    <row r="40" spans="1:11" s="6" customFormat="1" ht="22.5" x14ac:dyDescent="0.25">
      <c r="A40" s="10" t="s">
        <v>217</v>
      </c>
      <c r="B40" s="10" t="s">
        <v>110</v>
      </c>
      <c r="C40" s="10" t="s">
        <v>111</v>
      </c>
      <c r="D40" s="11">
        <f>D41</f>
        <v>0</v>
      </c>
      <c r="E40" s="11">
        <f>E41</f>
        <v>0</v>
      </c>
      <c r="F40" s="11">
        <f>G40+H40</f>
        <v>8516</v>
      </c>
      <c r="G40" s="11">
        <f>G41</f>
        <v>3283</v>
      </c>
      <c r="H40" s="11">
        <f>H41</f>
        <v>5233</v>
      </c>
      <c r="I40" s="11">
        <f>I41</f>
        <v>2594</v>
      </c>
      <c r="J40" s="11">
        <f>J41</f>
        <v>0</v>
      </c>
      <c r="K40" s="11">
        <f>F40-I40-J40</f>
        <v>5922</v>
      </c>
    </row>
    <row r="41" spans="1:11" s="6" customFormat="1" x14ac:dyDescent="0.25">
      <c r="A41" s="10" t="s">
        <v>218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8516</v>
      </c>
      <c r="G41" s="11">
        <f>G42</f>
        <v>3283</v>
      </c>
      <c r="H41" s="11">
        <f>H42</f>
        <v>5233</v>
      </c>
      <c r="I41" s="11">
        <f>I42</f>
        <v>2594</v>
      </c>
      <c r="J41" s="11">
        <f>J42</f>
        <v>0</v>
      </c>
      <c r="K41" s="11">
        <f>F41-I41-J41</f>
        <v>5922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0</v>
      </c>
      <c r="E42" s="11">
        <v>0</v>
      </c>
      <c r="F42" s="11">
        <f>G42+H42</f>
        <v>8516</v>
      </c>
      <c r="G42" s="11">
        <v>3283</v>
      </c>
      <c r="H42" s="11">
        <v>5233</v>
      </c>
      <c r="I42" s="11">
        <v>2594</v>
      </c>
      <c r="J42" s="11">
        <v>0</v>
      </c>
      <c r="K42" s="11">
        <f>F42-I42-J42</f>
        <v>5922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-13337</v>
      </c>
      <c r="E43" s="11">
        <f>E44+E48</f>
        <v>111363</v>
      </c>
      <c r="F43" s="11">
        <f>G43+H43</f>
        <v>730160</v>
      </c>
      <c r="G43" s="11">
        <f>G44+G48</f>
        <v>562257</v>
      </c>
      <c r="H43" s="11">
        <f>H44+H48</f>
        <v>167903</v>
      </c>
      <c r="I43" s="11">
        <f>I44+I48</f>
        <v>-9668</v>
      </c>
      <c r="J43" s="11">
        <f>J44+J48</f>
        <v>0</v>
      </c>
      <c r="K43" s="11">
        <f>F43-I43-J43</f>
        <v>739828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85000</v>
      </c>
      <c r="E44" s="11">
        <f>E45</f>
        <v>20000</v>
      </c>
      <c r="F44" s="11">
        <f>G44+H44</f>
        <v>78540</v>
      </c>
      <c r="G44" s="11">
        <f>G45</f>
        <v>13781</v>
      </c>
      <c r="H44" s="11">
        <f>H45</f>
        <v>64759</v>
      </c>
      <c r="I44" s="11">
        <f>I45</f>
        <v>16922</v>
      </c>
      <c r="J44" s="11">
        <f>J45</f>
        <v>0</v>
      </c>
      <c r="K44" s="11">
        <f>F44-I44-J44</f>
        <v>61618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85000</v>
      </c>
      <c r="E45" s="11">
        <f>+E46</f>
        <v>20000</v>
      </c>
      <c r="F45" s="11">
        <f>G45+H45</f>
        <v>78540</v>
      </c>
      <c r="G45" s="11">
        <f>+G46</f>
        <v>13781</v>
      </c>
      <c r="H45" s="11">
        <f>+H46</f>
        <v>64759</v>
      </c>
      <c r="I45" s="11">
        <f>+I46</f>
        <v>16922</v>
      </c>
      <c r="J45" s="11">
        <f>+J46</f>
        <v>0</v>
      </c>
      <c r="K45" s="11">
        <f>F45-I45-J45</f>
        <v>61618</v>
      </c>
    </row>
    <row r="46" spans="1:11" s="6" customFormat="1" x14ac:dyDescent="0.25">
      <c r="A46" s="10" t="s">
        <v>219</v>
      </c>
      <c r="B46" s="10" t="s">
        <v>128</v>
      </c>
      <c r="C46" s="10" t="s">
        <v>129</v>
      </c>
      <c r="D46" s="11">
        <f>+D47</f>
        <v>85000</v>
      </c>
      <c r="E46" s="11">
        <f>+E47</f>
        <v>20000</v>
      </c>
      <c r="F46" s="11">
        <f>G46+H46</f>
        <v>78540</v>
      </c>
      <c r="G46" s="11">
        <f>+G47</f>
        <v>13781</v>
      </c>
      <c r="H46" s="11">
        <f>+H47</f>
        <v>64759</v>
      </c>
      <c r="I46" s="11">
        <f>+I47</f>
        <v>16922</v>
      </c>
      <c r="J46" s="11">
        <f>+J47</f>
        <v>0</v>
      </c>
      <c r="K46" s="11">
        <f>F46-I46-J46</f>
        <v>61618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85000</v>
      </c>
      <c r="E47" s="11">
        <v>20000</v>
      </c>
      <c r="F47" s="11">
        <f>G47+H47</f>
        <v>78540</v>
      </c>
      <c r="G47" s="11">
        <v>13781</v>
      </c>
      <c r="H47" s="11">
        <v>64759</v>
      </c>
      <c r="I47" s="11">
        <v>16922</v>
      </c>
      <c r="J47" s="11">
        <v>0</v>
      </c>
      <c r="K47" s="11">
        <f>F47-I47-J47</f>
        <v>61618</v>
      </c>
    </row>
    <row r="48" spans="1:11" s="6" customFormat="1" ht="22.5" x14ac:dyDescent="0.25">
      <c r="A48" s="10" t="s">
        <v>220</v>
      </c>
      <c r="B48" s="10" t="s">
        <v>134</v>
      </c>
      <c r="C48" s="10" t="s">
        <v>135</v>
      </c>
      <c r="D48" s="11">
        <f>+D49+D53+D56</f>
        <v>-98337</v>
      </c>
      <c r="E48" s="11">
        <f>+E49+E53+E56</f>
        <v>91363</v>
      </c>
      <c r="F48" s="11">
        <f>G48+H48</f>
        <v>651620</v>
      </c>
      <c r="G48" s="11">
        <f>+G49+G53+G56</f>
        <v>548476</v>
      </c>
      <c r="H48" s="11">
        <f>+H49+H53+H56</f>
        <v>103144</v>
      </c>
      <c r="I48" s="11">
        <f>+I49+I53+I56</f>
        <v>-26590</v>
      </c>
      <c r="J48" s="11">
        <f>+J49+J53+J56</f>
        <v>0</v>
      </c>
      <c r="K48" s="11">
        <f>F48-I48-J48</f>
        <v>678210</v>
      </c>
    </row>
    <row r="49" spans="1:11" s="6" customFormat="1" ht="22.5" x14ac:dyDescent="0.25">
      <c r="A49" s="10" t="s">
        <v>221</v>
      </c>
      <c r="B49" s="10" t="s">
        <v>137</v>
      </c>
      <c r="C49" s="10" t="s">
        <v>138</v>
      </c>
      <c r="D49" s="11">
        <f>D50+D52</f>
        <v>115500</v>
      </c>
      <c r="E49" s="11">
        <f>E50+E52</f>
        <v>31500</v>
      </c>
      <c r="F49" s="11">
        <f>G49+H49</f>
        <v>449206</v>
      </c>
      <c r="G49" s="11">
        <f>G50+G52</f>
        <v>410030</v>
      </c>
      <c r="H49" s="11">
        <f>H50+H52</f>
        <v>39176</v>
      </c>
      <c r="I49" s="11">
        <f>I50+I52</f>
        <v>28444</v>
      </c>
      <c r="J49" s="11">
        <f>J50+J52</f>
        <v>0</v>
      </c>
      <c r="K49" s="11">
        <f>F49-I49-J49</f>
        <v>420762</v>
      </c>
    </row>
    <row r="50" spans="1:11" s="6" customFormat="1" ht="22.5" x14ac:dyDescent="0.25">
      <c r="A50" s="10" t="s">
        <v>222</v>
      </c>
      <c r="B50" s="10" t="s">
        <v>140</v>
      </c>
      <c r="C50" s="10" t="s">
        <v>141</v>
      </c>
      <c r="D50" s="11">
        <f>D51</f>
        <v>110500</v>
      </c>
      <c r="E50" s="11">
        <f>E51</f>
        <v>30000</v>
      </c>
      <c r="F50" s="11">
        <f>G50+H50</f>
        <v>449206</v>
      </c>
      <c r="G50" s="11">
        <f>G51</f>
        <v>410030</v>
      </c>
      <c r="H50" s="11">
        <f>H51</f>
        <v>39176</v>
      </c>
      <c r="I50" s="11">
        <f>I51</f>
        <v>28444</v>
      </c>
      <c r="J50" s="11">
        <f>J51</f>
        <v>0</v>
      </c>
      <c r="K50" s="11">
        <f>F50-I50-J50</f>
        <v>420762</v>
      </c>
    </row>
    <row r="51" spans="1:11" s="6" customFormat="1" ht="22.5" x14ac:dyDescent="0.25">
      <c r="A51" s="10" t="s">
        <v>136</v>
      </c>
      <c r="B51" s="10" t="s">
        <v>143</v>
      </c>
      <c r="C51" s="10" t="s">
        <v>144</v>
      </c>
      <c r="D51" s="11">
        <v>110500</v>
      </c>
      <c r="E51" s="11">
        <v>30000</v>
      </c>
      <c r="F51" s="11">
        <f>G51+H51</f>
        <v>449206</v>
      </c>
      <c r="G51" s="11">
        <v>410030</v>
      </c>
      <c r="H51" s="11">
        <v>39176</v>
      </c>
      <c r="I51" s="11">
        <v>28444</v>
      </c>
      <c r="J51" s="11">
        <v>0</v>
      </c>
      <c r="K51" s="11">
        <f>F51-I51-J51</f>
        <v>420762</v>
      </c>
    </row>
    <row r="52" spans="1:11" s="6" customFormat="1" ht="22.5" x14ac:dyDescent="0.25">
      <c r="A52" s="10" t="s">
        <v>139</v>
      </c>
      <c r="B52" s="10" t="s">
        <v>146</v>
      </c>
      <c r="C52" s="10" t="s">
        <v>147</v>
      </c>
      <c r="D52" s="11">
        <v>5000</v>
      </c>
      <c r="E52" s="11">
        <v>1500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33" x14ac:dyDescent="0.25">
      <c r="A53" s="10" t="s">
        <v>223</v>
      </c>
      <c r="B53" s="10" t="s">
        <v>149</v>
      </c>
      <c r="C53" s="10" t="s">
        <v>150</v>
      </c>
      <c r="D53" s="11">
        <f>+D54+D55</f>
        <v>215000</v>
      </c>
      <c r="E53" s="11">
        <f>+E54+E55</f>
        <v>60000</v>
      </c>
      <c r="F53" s="11">
        <f>G53+H53</f>
        <v>381270</v>
      </c>
      <c r="G53" s="11">
        <f>+G54+G55</f>
        <v>138446</v>
      </c>
      <c r="H53" s="11">
        <f>+H54+H55</f>
        <v>242824</v>
      </c>
      <c r="I53" s="11">
        <f>+I54+I55</f>
        <v>123822</v>
      </c>
      <c r="J53" s="11">
        <f>+J54+J55</f>
        <v>0</v>
      </c>
      <c r="K53" s="11">
        <f>F53-I53-J53</f>
        <v>257448</v>
      </c>
    </row>
    <row r="54" spans="1:11" s="6" customFormat="1" x14ac:dyDescent="0.25">
      <c r="A54" s="10" t="s">
        <v>224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339003</v>
      </c>
      <c r="G54" s="11">
        <v>0</v>
      </c>
      <c r="H54" s="11">
        <v>339003</v>
      </c>
      <c r="I54" s="11">
        <v>108982</v>
      </c>
      <c r="J54" s="11">
        <v>0</v>
      </c>
      <c r="K54" s="11">
        <f>F54-I54-J54</f>
        <v>230021</v>
      </c>
    </row>
    <row r="55" spans="1:11" s="6" customFormat="1" x14ac:dyDescent="0.25">
      <c r="A55" s="10" t="s">
        <v>225</v>
      </c>
      <c r="B55" s="10" t="s">
        <v>155</v>
      </c>
      <c r="C55" s="10" t="s">
        <v>156</v>
      </c>
      <c r="D55" s="11">
        <v>215000</v>
      </c>
      <c r="E55" s="11">
        <v>60000</v>
      </c>
      <c r="F55" s="11">
        <f>G55+H55</f>
        <v>42267</v>
      </c>
      <c r="G55" s="11">
        <v>138446</v>
      </c>
      <c r="H55" s="11">
        <v>-96179</v>
      </c>
      <c r="I55" s="11">
        <v>14840</v>
      </c>
      <c r="J55" s="11">
        <v>0</v>
      </c>
      <c r="K55" s="11">
        <f>F55-I55-J55</f>
        <v>27427</v>
      </c>
    </row>
    <row r="56" spans="1:11" s="6" customFormat="1" ht="22.5" x14ac:dyDescent="0.25">
      <c r="A56" s="10" t="s">
        <v>226</v>
      </c>
      <c r="B56" s="10" t="s">
        <v>227</v>
      </c>
      <c r="C56" s="10" t="s">
        <v>228</v>
      </c>
      <c r="D56" s="11">
        <f>+D57</f>
        <v>-428837</v>
      </c>
      <c r="E56" s="11">
        <f>+E57</f>
        <v>-137</v>
      </c>
      <c r="F56" s="11">
        <f>G56+H56</f>
        <v>-178856</v>
      </c>
      <c r="G56" s="11">
        <f>+G57</f>
        <v>0</v>
      </c>
      <c r="H56" s="11">
        <f>+H57</f>
        <v>-178856</v>
      </c>
      <c r="I56" s="11">
        <f>+I57</f>
        <v>-178856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229</v>
      </c>
      <c r="B57" s="10" t="s">
        <v>158</v>
      </c>
      <c r="C57" s="10" t="s">
        <v>159</v>
      </c>
      <c r="D57" s="11">
        <v>-428837</v>
      </c>
      <c r="E57" s="11">
        <v>-137</v>
      </c>
      <c r="F57" s="11">
        <f>G57+H57</f>
        <v>-178856</v>
      </c>
      <c r="G57" s="11">
        <v>0</v>
      </c>
      <c r="H57" s="11">
        <v>-178856</v>
      </c>
      <c r="I57" s="11">
        <v>-178856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166</v>
      </c>
      <c r="B58" s="10" t="s">
        <v>182</v>
      </c>
      <c r="C58" s="10" t="s">
        <v>183</v>
      </c>
      <c r="D58" s="11">
        <f>D59</f>
        <v>147029</v>
      </c>
      <c r="E58" s="11">
        <f>E59</f>
        <v>147029</v>
      </c>
      <c r="F58" s="11">
        <f>G58+H58</f>
        <v>90888</v>
      </c>
      <c r="G58" s="11">
        <f>G59</f>
        <v>0</v>
      </c>
      <c r="H58" s="11">
        <f>H59</f>
        <v>90888</v>
      </c>
      <c r="I58" s="11">
        <f>I59</f>
        <v>90888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230</v>
      </c>
      <c r="B59" s="10" t="s">
        <v>185</v>
      </c>
      <c r="C59" s="10" t="s">
        <v>186</v>
      </c>
      <c r="D59" s="11">
        <f>D60+D62</f>
        <v>147029</v>
      </c>
      <c r="E59" s="11">
        <f>E60+E62</f>
        <v>147029</v>
      </c>
      <c r="F59" s="11">
        <f>G59+H59</f>
        <v>90888</v>
      </c>
      <c r="G59" s="11">
        <f>G60+G62</f>
        <v>0</v>
      </c>
      <c r="H59" s="11">
        <f>H60+H62</f>
        <v>90888</v>
      </c>
      <c r="I59" s="11">
        <f>I60+I62</f>
        <v>90888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231</v>
      </c>
      <c r="B60" s="10" t="s">
        <v>188</v>
      </c>
      <c r="C60" s="10" t="s">
        <v>189</v>
      </c>
      <c r="D60" s="11">
        <f>+D61</f>
        <v>90900</v>
      </c>
      <c r="E60" s="11">
        <f>+E61</f>
        <v>90900</v>
      </c>
      <c r="F60" s="11">
        <f>G60+H60</f>
        <v>34760</v>
      </c>
      <c r="G60" s="11">
        <f>+G61</f>
        <v>0</v>
      </c>
      <c r="H60" s="11">
        <f>+H61</f>
        <v>34760</v>
      </c>
      <c r="I60" s="11">
        <f>+I61</f>
        <v>34760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232</v>
      </c>
      <c r="B61" s="10" t="s">
        <v>191</v>
      </c>
      <c r="C61" s="10" t="s">
        <v>192</v>
      </c>
      <c r="D61" s="11">
        <v>90900</v>
      </c>
      <c r="E61" s="11">
        <v>90900</v>
      </c>
      <c r="F61" s="11">
        <f>G61+H61</f>
        <v>34760</v>
      </c>
      <c r="G61" s="11">
        <v>0</v>
      </c>
      <c r="H61" s="11">
        <v>34760</v>
      </c>
      <c r="I61" s="11">
        <v>34760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233</v>
      </c>
      <c r="B62" s="10" t="s">
        <v>197</v>
      </c>
      <c r="C62" s="10" t="s">
        <v>198</v>
      </c>
      <c r="D62" s="11">
        <f>+D63</f>
        <v>56129</v>
      </c>
      <c r="E62" s="11">
        <f>+E63</f>
        <v>56129</v>
      </c>
      <c r="F62" s="11">
        <f>G62+H62</f>
        <v>56128</v>
      </c>
      <c r="G62" s="11">
        <f>+G63</f>
        <v>0</v>
      </c>
      <c r="H62" s="11">
        <f>+H63</f>
        <v>56128</v>
      </c>
      <c r="I62" s="11">
        <f>+I63</f>
        <v>56128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234</v>
      </c>
      <c r="B63" s="10" t="s">
        <v>200</v>
      </c>
      <c r="C63" s="10" t="s">
        <v>201</v>
      </c>
      <c r="D63" s="11">
        <v>56129</v>
      </c>
      <c r="E63" s="11">
        <v>56129</v>
      </c>
      <c r="F63" s="11">
        <f>G63+H63</f>
        <v>56128</v>
      </c>
      <c r="G63" s="11">
        <v>0</v>
      </c>
      <c r="H63" s="11">
        <v>56128</v>
      </c>
      <c r="I63" s="11">
        <v>56128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202</v>
      </c>
      <c r="B65" s="13"/>
      <c r="C65" s="13"/>
      <c r="D65" s="13"/>
      <c r="E65" s="13" t="s">
        <v>204</v>
      </c>
      <c r="F65" s="13"/>
      <c r="G65" s="13"/>
      <c r="H65" s="13"/>
      <c r="I65" s="13" t="s">
        <v>205</v>
      </c>
      <c r="J65" s="13"/>
      <c r="K65" s="13"/>
      <c r="L65" s="13"/>
    </row>
    <row r="66" spans="1:12" x14ac:dyDescent="0.25">
      <c r="A66" s="3" t="s">
        <v>203</v>
      </c>
      <c r="B66" s="3"/>
      <c r="C66" s="3"/>
      <c r="D66" s="3"/>
      <c r="E66" s="3" t="s">
        <v>204</v>
      </c>
      <c r="F66" s="3"/>
      <c r="G66" s="3"/>
      <c r="H66" s="3"/>
      <c r="I66" s="3" t="s">
        <v>206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236</v>
      </c>
      <c r="C11" s="10" t="s">
        <v>21</v>
      </c>
      <c r="D11" s="11">
        <f>D12+D17+D20+D23</f>
        <v>683005</v>
      </c>
      <c r="E11" s="11">
        <f>E12+E17+E20+E23</f>
        <v>254305</v>
      </c>
      <c r="F11" s="11">
        <f>G11+H11</f>
        <v>193500</v>
      </c>
      <c r="G11" s="11">
        <f>G12+G17+G20+G23</f>
        <v>0</v>
      </c>
      <c r="H11" s="11">
        <f>H12+H17+H20+H23</f>
        <v>193500</v>
      </c>
      <c r="I11" s="11">
        <f>I12+I17+I20+I23</f>
        <v>193500</v>
      </c>
      <c r="J11" s="11">
        <f>J12+J17+J20+J23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428837</v>
      </c>
      <c r="E12" s="11">
        <f>+E13</f>
        <v>137</v>
      </c>
      <c r="F12" s="11">
        <f>G12+H12</f>
        <v>178856</v>
      </c>
      <c r="G12" s="11">
        <f>+G13</f>
        <v>0</v>
      </c>
      <c r="H12" s="11">
        <f>+H13</f>
        <v>178856</v>
      </c>
      <c r="I12" s="11">
        <f>+I13</f>
        <v>178856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237</v>
      </c>
      <c r="B13" s="10" t="s">
        <v>119</v>
      </c>
      <c r="C13" s="10" t="s">
        <v>120</v>
      </c>
      <c r="D13" s="11">
        <f>+D14</f>
        <v>428837</v>
      </c>
      <c r="E13" s="11">
        <f>+E14</f>
        <v>137</v>
      </c>
      <c r="F13" s="11">
        <f>G13+H13</f>
        <v>178856</v>
      </c>
      <c r="G13" s="11">
        <f>+G14</f>
        <v>0</v>
      </c>
      <c r="H13" s="11">
        <f>+H14</f>
        <v>178856</v>
      </c>
      <c r="I13" s="11">
        <f>+I14</f>
        <v>178856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209</v>
      </c>
      <c r="B14" s="10" t="s">
        <v>134</v>
      </c>
      <c r="C14" s="10" t="s">
        <v>135</v>
      </c>
      <c r="D14" s="11">
        <f>+D15</f>
        <v>428837</v>
      </c>
      <c r="E14" s="11">
        <f>+E15</f>
        <v>137</v>
      </c>
      <c r="F14" s="11">
        <f>G14+H14</f>
        <v>178856</v>
      </c>
      <c r="G14" s="11">
        <f>+G15</f>
        <v>0</v>
      </c>
      <c r="H14" s="11">
        <f>+H15</f>
        <v>178856</v>
      </c>
      <c r="I14" s="11">
        <f>+I15</f>
        <v>178856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238</v>
      </c>
      <c r="B15" s="10" t="s">
        <v>227</v>
      </c>
      <c r="C15" s="10" t="s">
        <v>228</v>
      </c>
      <c r="D15" s="11">
        <f>+D16</f>
        <v>428837</v>
      </c>
      <c r="E15" s="11">
        <f>+E16</f>
        <v>137</v>
      </c>
      <c r="F15" s="11">
        <f>G15+H15</f>
        <v>178856</v>
      </c>
      <c r="G15" s="11">
        <f>+G16</f>
        <v>0</v>
      </c>
      <c r="H15" s="11">
        <f>+H16</f>
        <v>178856</v>
      </c>
      <c r="I15" s="11">
        <f>+I16</f>
        <v>178856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239</v>
      </c>
      <c r="B16" s="10" t="s">
        <v>161</v>
      </c>
      <c r="C16" s="10" t="s">
        <v>162</v>
      </c>
      <c r="D16" s="11">
        <v>428837</v>
      </c>
      <c r="E16" s="11">
        <v>137</v>
      </c>
      <c r="F16" s="11">
        <f>G16+H16</f>
        <v>178856</v>
      </c>
      <c r="G16" s="11">
        <v>0</v>
      </c>
      <c r="H16" s="11">
        <v>178856</v>
      </c>
      <c r="I16" s="11">
        <v>178856</v>
      </c>
      <c r="J16" s="11">
        <v>0</v>
      </c>
      <c r="K16" s="11">
        <f>F16-I16-J16</f>
        <v>0</v>
      </c>
    </row>
    <row r="17" spans="1:12" s="6" customFormat="1" x14ac:dyDescent="0.25">
      <c r="A17" s="10" t="s">
        <v>211</v>
      </c>
      <c r="B17" s="10" t="s">
        <v>164</v>
      </c>
      <c r="C17" s="10" t="s">
        <v>165</v>
      </c>
      <c r="D17" s="11">
        <f>D18</f>
        <v>0</v>
      </c>
      <c r="E17" s="11">
        <f>E18</f>
        <v>0</v>
      </c>
      <c r="F17" s="11">
        <f>G17+H17</f>
        <v>14644</v>
      </c>
      <c r="G17" s="11">
        <f>G18</f>
        <v>0</v>
      </c>
      <c r="H17" s="11">
        <f>H18</f>
        <v>14644</v>
      </c>
      <c r="I17" s="11">
        <f>I18</f>
        <v>14644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52</v>
      </c>
      <c r="B18" s="10" t="s">
        <v>167</v>
      </c>
      <c r="C18" s="10" t="s">
        <v>168</v>
      </c>
      <c r="D18" s="11">
        <f>+D19</f>
        <v>0</v>
      </c>
      <c r="E18" s="11">
        <f>+E19</f>
        <v>0</v>
      </c>
      <c r="F18" s="11">
        <f>G18+H18</f>
        <v>14644</v>
      </c>
      <c r="G18" s="11">
        <f>+G19</f>
        <v>0</v>
      </c>
      <c r="H18" s="11">
        <f>+H19</f>
        <v>14644</v>
      </c>
      <c r="I18" s="11">
        <f>+I19</f>
        <v>14644</v>
      </c>
      <c r="J18" s="11">
        <f>+J19</f>
        <v>0</v>
      </c>
      <c r="K18" s="11">
        <f>F18-I18-J18</f>
        <v>0</v>
      </c>
    </row>
    <row r="19" spans="1:12" s="6" customFormat="1" ht="22.5" x14ac:dyDescent="0.25">
      <c r="A19" s="10" t="s">
        <v>64</v>
      </c>
      <c r="B19" s="10" t="s">
        <v>170</v>
      </c>
      <c r="C19" s="10" t="s">
        <v>171</v>
      </c>
      <c r="D19" s="11">
        <v>0</v>
      </c>
      <c r="E19" s="11">
        <v>0</v>
      </c>
      <c r="F19" s="11">
        <f>G19+H19</f>
        <v>14644</v>
      </c>
      <c r="G19" s="11">
        <v>0</v>
      </c>
      <c r="H19" s="11">
        <v>14644</v>
      </c>
      <c r="I19" s="11">
        <v>14644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70</v>
      </c>
      <c r="B20" s="10" t="s">
        <v>173</v>
      </c>
      <c r="C20" s="10" t="s">
        <v>174</v>
      </c>
      <c r="D20" s="11">
        <f>D21</f>
        <v>180863</v>
      </c>
      <c r="E20" s="11">
        <f>E21</f>
        <v>180863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73</v>
      </c>
      <c r="B21" s="10" t="s">
        <v>176</v>
      </c>
      <c r="C21" s="10" t="s">
        <v>177</v>
      </c>
      <c r="D21" s="11">
        <f>+D22</f>
        <v>180863</v>
      </c>
      <c r="E21" s="11">
        <f>+E22</f>
        <v>180863</v>
      </c>
      <c r="F21" s="11">
        <f>G21+H21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79</v>
      </c>
      <c r="B22" s="10" t="s">
        <v>179</v>
      </c>
      <c r="C22" s="10" t="s">
        <v>180</v>
      </c>
      <c r="D22" s="11">
        <v>180863</v>
      </c>
      <c r="E22" s="11">
        <v>180863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2" s="6" customFormat="1" x14ac:dyDescent="0.25">
      <c r="A23" s="10" t="s">
        <v>214</v>
      </c>
      <c r="B23" s="10" t="s">
        <v>182</v>
      </c>
      <c r="C23" s="10" t="s">
        <v>183</v>
      </c>
      <c r="D23" s="11">
        <f>D24</f>
        <v>73305</v>
      </c>
      <c r="E23" s="11">
        <f>E24</f>
        <v>73305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91</v>
      </c>
      <c r="B24" s="10" t="s">
        <v>185</v>
      </c>
      <c r="C24" s="10" t="s">
        <v>186</v>
      </c>
      <c r="D24" s="11">
        <f>D25</f>
        <v>73305</v>
      </c>
      <c r="E24" s="11">
        <f>E25</f>
        <v>73305</v>
      </c>
      <c r="F24" s="11">
        <f>G24+H24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F24-I24-J24</f>
        <v>0</v>
      </c>
    </row>
    <row r="25" spans="1:12" s="6" customFormat="1" ht="96" x14ac:dyDescent="0.25">
      <c r="A25" s="10" t="s">
        <v>94</v>
      </c>
      <c r="B25" s="10" t="s">
        <v>188</v>
      </c>
      <c r="C25" s="10" t="s">
        <v>189</v>
      </c>
      <c r="D25" s="11">
        <f>+D26</f>
        <v>73305</v>
      </c>
      <c r="E25" s="11">
        <f>+E26</f>
        <v>73305</v>
      </c>
      <c r="F25" s="11">
        <f>G25+H25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F25-I25-J25</f>
        <v>0</v>
      </c>
    </row>
    <row r="26" spans="1:12" s="6" customFormat="1" ht="22.5" x14ac:dyDescent="0.25">
      <c r="A26" s="10" t="s">
        <v>240</v>
      </c>
      <c r="B26" s="10" t="s">
        <v>194</v>
      </c>
      <c r="C26" s="10" t="s">
        <v>195</v>
      </c>
      <c r="D26" s="11">
        <v>73305</v>
      </c>
      <c r="E26" s="11">
        <v>73305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202</v>
      </c>
      <c r="B28" s="13"/>
      <c r="C28" s="13"/>
      <c r="D28" s="13"/>
      <c r="E28" s="13" t="s">
        <v>204</v>
      </c>
      <c r="F28" s="13"/>
      <c r="G28" s="13"/>
      <c r="H28" s="13"/>
      <c r="I28" s="13" t="s">
        <v>205</v>
      </c>
      <c r="J28" s="13"/>
      <c r="K28" s="13"/>
      <c r="L28" s="13"/>
    </row>
    <row r="29" spans="1:12" x14ac:dyDescent="0.25">
      <c r="A29" s="3" t="s">
        <v>203</v>
      </c>
      <c r="B29" s="3"/>
      <c r="C29" s="3"/>
      <c r="D29" s="3"/>
      <c r="E29" s="3" t="s">
        <v>204</v>
      </c>
      <c r="F29" s="3"/>
      <c r="G29" s="3"/>
      <c r="H29" s="3"/>
      <c r="I29" s="3" t="s">
        <v>206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2023-05-25T13:00:39Z</dcterms:created>
  <dcterms:modified xsi:type="dcterms:W3CDTF">2023-05-25T13:00:59Z</dcterms:modified>
</cp:coreProperties>
</file>