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2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3" i="1" s="1"/>
  <c r="D15" i="1"/>
  <c r="D14" i="1" s="1"/>
  <c r="D13" i="1" s="1"/>
  <c r="E15" i="1"/>
  <c r="E14" i="1" s="1"/>
  <c r="E13" i="1" s="1"/>
  <c r="F15" i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/>
  <c r="L17" i="1"/>
  <c r="K18" i="1"/>
  <c r="D19" i="1"/>
  <c r="E19" i="1"/>
  <c r="F19" i="1"/>
  <c r="G19" i="1"/>
  <c r="H19" i="1"/>
  <c r="I19" i="1"/>
  <c r="K19" i="1" s="1"/>
  <c r="J19" i="1"/>
  <c r="L19" i="1"/>
  <c r="K20" i="1"/>
  <c r="D21" i="1"/>
  <c r="G21" i="1"/>
  <c r="L21" i="1"/>
  <c r="D22" i="1"/>
  <c r="E22" i="1"/>
  <c r="E21" i="1" s="1"/>
  <c r="F22" i="1"/>
  <c r="F21" i="1" s="1"/>
  <c r="G22" i="1"/>
  <c r="H22" i="1"/>
  <c r="H21" i="1" s="1"/>
  <c r="I22" i="1"/>
  <c r="I21" i="1" s="1"/>
  <c r="K21" i="1" s="1"/>
  <c r="J22" i="1"/>
  <c r="J21" i="1" s="1"/>
  <c r="K22" i="1"/>
  <c r="L22" i="1"/>
  <c r="K23" i="1"/>
  <c r="D26" i="1"/>
  <c r="D25" i="1" s="1"/>
  <c r="E26" i="1"/>
  <c r="E25" i="1" s="1"/>
  <c r="F26" i="1"/>
  <c r="F25" i="1" s="1"/>
  <c r="F24" i="1" s="1"/>
  <c r="G26" i="1"/>
  <c r="G25" i="1" s="1"/>
  <c r="G24" i="1" s="1"/>
  <c r="H26" i="1"/>
  <c r="I26" i="1"/>
  <c r="I25" i="1" s="1"/>
  <c r="J26" i="1"/>
  <c r="J25" i="1" s="1"/>
  <c r="L26" i="1"/>
  <c r="L25" i="1" s="1"/>
  <c r="K27" i="1"/>
  <c r="D28" i="1"/>
  <c r="E28" i="1"/>
  <c r="F28" i="1"/>
  <c r="G28" i="1"/>
  <c r="H28" i="1"/>
  <c r="H25" i="1" s="1"/>
  <c r="I28" i="1"/>
  <c r="J28" i="1"/>
  <c r="K28" i="1"/>
  <c r="L28" i="1"/>
  <c r="K29" i="1"/>
  <c r="D31" i="1"/>
  <c r="D30" i="1" s="1"/>
  <c r="E31" i="1"/>
  <c r="E30" i="1" s="1"/>
  <c r="F31" i="1"/>
  <c r="G31" i="1"/>
  <c r="G30" i="1" s="1"/>
  <c r="H31" i="1"/>
  <c r="H30" i="1" s="1"/>
  <c r="I31" i="1"/>
  <c r="K31" i="1" s="1"/>
  <c r="J31" i="1"/>
  <c r="J30" i="1" s="1"/>
  <c r="L31" i="1"/>
  <c r="L30" i="1" s="1"/>
  <c r="K32" i="1"/>
  <c r="K33" i="1"/>
  <c r="K34" i="1"/>
  <c r="D35" i="1"/>
  <c r="E35" i="1"/>
  <c r="F35" i="1"/>
  <c r="F30" i="1" s="1"/>
  <c r="G35" i="1"/>
  <c r="H35" i="1"/>
  <c r="I35" i="1"/>
  <c r="K35" i="1" s="1"/>
  <c r="J35" i="1"/>
  <c r="L35" i="1"/>
  <c r="K36" i="1"/>
  <c r="D37" i="1"/>
  <c r="G37" i="1"/>
  <c r="L37" i="1"/>
  <c r="D38" i="1"/>
  <c r="E38" i="1"/>
  <c r="E37" i="1" s="1"/>
  <c r="F38" i="1"/>
  <c r="F37" i="1" s="1"/>
  <c r="G38" i="1"/>
  <c r="H38" i="1"/>
  <c r="H37" i="1" s="1"/>
  <c r="I38" i="1"/>
  <c r="I37" i="1" s="1"/>
  <c r="J38" i="1"/>
  <c r="J37" i="1" s="1"/>
  <c r="K38" i="1"/>
  <c r="L38" i="1"/>
  <c r="K39" i="1"/>
  <c r="K40" i="1"/>
  <c r="D41" i="1"/>
  <c r="E41" i="1"/>
  <c r="F41" i="1"/>
  <c r="G41" i="1"/>
  <c r="H41" i="1"/>
  <c r="I41" i="1"/>
  <c r="J41" i="1"/>
  <c r="K41" i="1"/>
  <c r="L41" i="1"/>
  <c r="K42" i="1"/>
  <c r="F43" i="1"/>
  <c r="I43" i="1"/>
  <c r="K43" i="1" s="1"/>
  <c r="D44" i="1"/>
  <c r="D43" i="1" s="1"/>
  <c r="E44" i="1"/>
  <c r="E43" i="1" s="1"/>
  <c r="F44" i="1"/>
  <c r="G44" i="1"/>
  <c r="G43" i="1" s="1"/>
  <c r="H44" i="1"/>
  <c r="H43" i="1" s="1"/>
  <c r="I44" i="1"/>
  <c r="J44" i="1"/>
  <c r="J43" i="1" s="1"/>
  <c r="K44" i="1"/>
  <c r="L44" i="1"/>
  <c r="L43" i="1" s="1"/>
  <c r="K45" i="1"/>
  <c r="K46" i="1"/>
  <c r="K47" i="1"/>
  <c r="H49" i="1"/>
  <c r="H48" i="1" s="1"/>
  <c r="D50" i="1"/>
  <c r="D49" i="1" s="1"/>
  <c r="D48" i="1" s="1"/>
  <c r="E50" i="1"/>
  <c r="E49" i="1" s="1"/>
  <c r="E48" i="1" s="1"/>
  <c r="F50" i="1"/>
  <c r="F49" i="1" s="1"/>
  <c r="F48" i="1" s="1"/>
  <c r="G50" i="1"/>
  <c r="G49" i="1" s="1"/>
  <c r="G48" i="1" s="1"/>
  <c r="H50" i="1"/>
  <c r="I50" i="1"/>
  <c r="I49" i="1" s="1"/>
  <c r="J50" i="1"/>
  <c r="J49" i="1" s="1"/>
  <c r="J48" i="1" s="1"/>
  <c r="L50" i="1"/>
  <c r="L49" i="1" s="1"/>
  <c r="L48" i="1" s="1"/>
  <c r="K51" i="1"/>
  <c r="K52" i="1"/>
  <c r="K53" i="1"/>
  <c r="K54" i="1"/>
  <c r="K55" i="1"/>
  <c r="K37" i="1" l="1"/>
  <c r="L24" i="1"/>
  <c r="D12" i="1"/>
  <c r="J24" i="1"/>
  <c r="J12" i="1" s="1"/>
  <c r="L12" i="1"/>
  <c r="F12" i="1"/>
  <c r="H24" i="1"/>
  <c r="H12" i="1" s="1"/>
  <c r="K25" i="1"/>
  <c r="G12" i="1"/>
  <c r="I48" i="1"/>
  <c r="K48" i="1" s="1"/>
  <c r="K49" i="1"/>
  <c r="E24" i="1"/>
  <c r="E12" i="1" s="1"/>
  <c r="D24" i="1"/>
  <c r="I30" i="1"/>
  <c r="K30" i="1" s="1"/>
  <c r="I14" i="1"/>
  <c r="K50" i="1"/>
  <c r="K26" i="1"/>
  <c r="K14" i="1" l="1"/>
  <c r="I13" i="1"/>
  <c r="I24" i="1"/>
  <c r="K24" i="1" s="1"/>
  <c r="I12" i="1" l="1"/>
  <c r="K12" i="1" s="1"/>
  <c r="K13" i="1"/>
</calcChain>
</file>

<file path=xl/sharedStrings.xml><?xml version="1.0" encoding="utf-8"?>
<sst xmlns="http://schemas.openxmlformats.org/spreadsheetml/2006/main" count="158" uniqueCount="155">
  <si>
    <t>CENTRALIZAT</t>
  </si>
  <si>
    <t xml:space="preserve"> Anexa 13</t>
  </si>
  <si>
    <t>Cont de executie - Cheltuieli - Bugetul local</t>
  </si>
  <si>
    <t>Trimestrul: 2, Anul: 2025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</si>
  <si>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</si>
  <si>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</si>
  <si>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</si>
  <si>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</si>
  <si>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</si>
  <si>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</si>
  <si>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</si>
  <si>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</si>
  <si>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</si>
  <si>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</si>
  <si>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</si>
  <si>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</si>
  <si>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</si>
  <si>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</si>
  <si>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</si>
  <si>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</si>
  <si>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</si>
  <si>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</si>
  <si>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</si>
  <si>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</si>
  <si>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</si>
  <si>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</si>
  <si>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</si>
  <si>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</si>
  <si>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</si>
  <si>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</si>
  <si>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</si>
  <si>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</si>
  <si>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</si>
  <si>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</si>
  <si>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</si>
  <si>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</si>
  <si>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</si>
  <si>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</si>
  <si>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</si>
  <si>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12</t>
  </si>
  <si>
    <t>Tranzacţii privind datoria publică şi împrumuturi (55.02.01)</t>
  </si>
  <si>
    <t>55.02</t>
  </si>
  <si>
    <t>13</t>
  </si>
  <si>
    <t xml:space="preserve">Tranzacţii privind datoria publică şi împrumuturi </t>
  </si>
  <si>
    <t>55.02.01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</si>
  <si>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</si>
  <si>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</si>
  <si>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</si>
  <si>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</si>
  <si>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</si>
  <si>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</si>
  <si>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</si>
  <si>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</si>
  <si>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</si>
  <si>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</si>
  <si>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</si>
  <si>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</si>
  <si>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</si>
  <si>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</si>
  <si>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</si>
  <si>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</si>
  <si>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</si>
  <si>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</si>
  <si>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</si>
  <si>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</si>
  <si>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</si>
  <si>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</si>
  <si>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</si>
  <si>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</si>
  <si>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</si>
  <si>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</si>
  <si>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</si>
  <si>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</si>
  <si>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</si>
  <si>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</si>
  <si>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</si>
  <si>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</si>
  <si>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</si>
  <si>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</si>
  <si>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</si>
  <si>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</si>
  <si>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</si>
  <si>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</si>
  <si>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</si>
  <si>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63</t>
  </si>
  <si>
    <t>Consolidarea si restaurarea monumentelor istorice</t>
  </si>
  <si>
    <t>67.02.03.12</t>
  </si>
  <si>
    <t>66</t>
  </si>
  <si>
    <t>Servicii recreative si sportive (cod 67.02.05.01 la 67.02.05.03)</t>
  </si>
  <si>
    <t>67.02.05</t>
  </si>
  <si>
    <t>67</t>
  </si>
  <si>
    <t>Sport</t>
  </si>
  <si>
    <t>67.02.05.01</t>
  </si>
  <si>
    <t>72</t>
  </si>
  <si>
    <t>Asigurari si asistenta sociala (cod 68.02.04+68.02.05+68.02.06+68.02.10+68.02.11+68.02.12+68.02.15+68.02.50)</t>
  </si>
  <si>
    <t>68.02</t>
  </si>
  <si>
    <t>74</t>
  </si>
  <si>
    <t>Asistenta sociala in caz de boli si invaliditati (cod 68.02.05.02)</t>
  </si>
  <si>
    <t>68.02.05</t>
  </si>
  <si>
    <t>75</t>
  </si>
  <si>
    <t>Asistenta sociala  in  caz de invaliditate</t>
  </si>
  <si>
    <t>68.02.05.02</t>
  </si>
  <si>
    <t>79</t>
  </si>
  <si>
    <t>Unitati de asistenta medico-sociale</t>
  </si>
  <si>
    <t>68.02.12</t>
  </si>
  <si>
    <t>83</t>
  </si>
  <si>
    <t>Alte cheltuieli in domeniul asiaurarilor si asistentei  sociale</t>
  </si>
  <si>
    <t>68.02.50</t>
  </si>
  <si>
    <t>84</t>
  </si>
  <si>
    <t>Alte cheltuieli in domeniul  asistentei  sociale</t>
  </si>
  <si>
    <t>68.02.50.50</t>
  </si>
  <si>
    <t>85</t>
  </si>
  <si>
    <t>Partea a IV-a  SERVICII SI DEZVOLTARE PUBLICA, LOCUINTE, MEDIU SI APE (cod 70.02+74.02)</t>
  </si>
  <si>
    <t>69.02</t>
  </si>
  <si>
    <t>86</t>
  </si>
  <si>
    <t>Locuinte, servicii si dezvoltare publica (cod 70.02.03+70.02.05 la 70.02.07+70.02.50)</t>
  </si>
  <si>
    <t>70.02</t>
  </si>
  <si>
    <t>93</t>
  </si>
  <si>
    <t>Iluminat public si electrificari rurale</t>
  </si>
  <si>
    <t>70.02.06</t>
  </si>
  <si>
    <t>94</t>
  </si>
  <si>
    <t>Alimentare cu gaze naturale in localitati</t>
  </si>
  <si>
    <t>70.02.07</t>
  </si>
  <si>
    <t>95</t>
  </si>
  <si>
    <t xml:space="preserve">Alte servicii in domeniile locuintelor, serviciilor si dezvoltarii comunale </t>
  </si>
  <si>
    <t>70.02.50</t>
  </si>
  <si>
    <t>104</t>
  </si>
  <si>
    <t>Partea a V-a ACTIUNI ECONOMICE   (cod 80.02+81.02+83.02+84.02+87.02)</t>
  </si>
  <si>
    <t>79.02</t>
  </si>
  <si>
    <t>121</t>
  </si>
  <si>
    <t>Transporturi   (cod 84.02.03+84.02.06+84.02.50)</t>
  </si>
  <si>
    <t>84.02</t>
  </si>
  <si>
    <t>122</t>
  </si>
  <si>
    <t>Transport rutier   (cod 84.02.03.01 la 84.02.03.03)</t>
  </si>
  <si>
    <t>84.02.03</t>
  </si>
  <si>
    <t>123</t>
  </si>
  <si>
    <t>Drumuri si poduri</t>
  </si>
  <si>
    <t>84.02.03.01</t>
  </si>
  <si>
    <t>137</t>
  </si>
  <si>
    <t>VII. REZERVE, EXCEDENT / DEFICIT</t>
  </si>
  <si>
    <t>96.02</t>
  </si>
  <si>
    <t>139</t>
  </si>
  <si>
    <t>EXCEDENT     98.02.96 + 98.02.97</t>
  </si>
  <si>
    <t>98.02</t>
  </si>
  <si>
    <t>140</t>
  </si>
  <si>
    <t xml:space="preserve">    Excedentul secţiunii de funcţionare</t>
  </si>
  <si>
    <t>98.02.96</t>
  </si>
  <si>
    <t>141</t>
  </si>
  <si>
    <t xml:space="preserve">    Excedentul secţiunii de dezvoltare</t>
  </si>
  <si>
    <t>98.02.97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</si>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</sst>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D13+D21+D24+D43+D48</f>
        <v>1687169</v>
      </c>
      <c r="E12" s="11">
        <f>E13+E21+E24+E43+E48</f>
        <v>1684169</v>
      </c>
      <c r="F12" s="11">
        <f>F13+F21+F24+F43+F48</f>
        <v>11040739</v>
      </c>
      <c r="G12" s="11">
        <f>G13+G21+G24+G43+G48</f>
        <v>7212439</v>
      </c>
      <c r="H12" s="11">
        <f>H13+H21+H24+H43+H48</f>
        <v>7152439</v>
      </c>
      <c r="I12" s="11">
        <f>I13+I21+I24+I43+I48</f>
        <v>7152439</v>
      </c>
      <c r="J12" s="11">
        <f>J13+J21+J24+J43+J48</f>
        <v>6366482</v>
      </c>
      <c r="K12" s="11">
        <f>I12-J12</f>
        <v>785957</v>
      </c>
      <c r="L12" s="11">
        <f>L13+L21+L24+L43+L48</f>
        <v>4485417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D14+D17+D19</f>
        <v>29000</v>
      </c>
      <c r="E13" s="11">
        <f>E14+E17+E19</f>
        <v>26000</v>
      </c>
      <c r="F13" s="11">
        <f>F14+F17+F19</f>
        <v>3894300</v>
      </c>
      <c r="G13" s="11">
        <f>G14+G17+G19</f>
        <v>2360400</v>
      </c>
      <c r="H13" s="11">
        <f>H14+H17+H19</f>
        <v>2300400</v>
      </c>
      <c r="I13" s="11">
        <f>I14+I17+I19</f>
        <v>2300400</v>
      </c>
      <c r="J13" s="11">
        <f>J14+J17+J19</f>
        <v>1865212</v>
      </c>
      <c r="K13" s="11">
        <f>I13-J13</f>
        <v>435188</v>
      </c>
      <c r="L13" s="11">
        <f>L14+L17+L19</f>
        <v>1875464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29000</v>
      </c>
      <c r="E14" s="11">
        <f>E15</f>
        <v>26000</v>
      </c>
      <c r="F14" s="11">
        <f>F15</f>
        <v>3757300</v>
      </c>
      <c r="G14" s="11">
        <f>G15</f>
        <v>2290400</v>
      </c>
      <c r="H14" s="11">
        <f>H15</f>
        <v>2290400</v>
      </c>
      <c r="I14" s="11">
        <f>I15</f>
        <v>2290400</v>
      </c>
      <c r="J14" s="11">
        <f>J15</f>
        <v>1856194</v>
      </c>
      <c r="K14" s="11">
        <f>I14-J14</f>
        <v>434206</v>
      </c>
      <c r="L14" s="11">
        <f>L15</f>
        <v>1866446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29000</v>
      </c>
      <c r="E15" s="11">
        <f>E16</f>
        <v>26000</v>
      </c>
      <c r="F15" s="11">
        <f>F16</f>
        <v>3757300</v>
      </c>
      <c r="G15" s="11">
        <f>G16</f>
        <v>2290400</v>
      </c>
      <c r="H15" s="11">
        <f>H16</f>
        <v>2290400</v>
      </c>
      <c r="I15" s="11">
        <f>I16</f>
        <v>2290400</v>
      </c>
      <c r="J15" s="11">
        <f>J16</f>
        <v>1856194</v>
      </c>
      <c r="K15" s="11">
        <f>I15-J15</f>
        <v>434206</v>
      </c>
      <c r="L15" s="11">
        <f>L16</f>
        <v>1866446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29000</v>
      </c>
      <c r="E16" s="11">
        <v>26000</v>
      </c>
      <c r="F16" s="11">
        <v>3757300</v>
      </c>
      <c r="G16" s="11">
        <v>2290400</v>
      </c>
      <c r="H16" s="11">
        <v>2290400</v>
      </c>
      <c r="I16" s="11">
        <v>2290400</v>
      </c>
      <c r="J16" s="11">
        <v>1856194</v>
      </c>
      <c r="K16" s="11">
        <f>I16-J16</f>
        <v>434206</v>
      </c>
      <c r="L16" s="11">
        <v>1866446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120000</v>
      </c>
      <c r="G17" s="11">
        <f>G18</f>
        <v>60000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120000</v>
      </c>
      <c r="G18" s="11">
        <v>60000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D20</f>
        <v>0</v>
      </c>
      <c r="E19" s="11">
        <f>E20</f>
        <v>0</v>
      </c>
      <c r="F19" s="11">
        <f>F20</f>
        <v>17000</v>
      </c>
      <c r="G19" s="11">
        <f>G20</f>
        <v>10000</v>
      </c>
      <c r="H19" s="11">
        <f>H20</f>
        <v>10000</v>
      </c>
      <c r="I19" s="11">
        <f>I20</f>
        <v>10000</v>
      </c>
      <c r="J19" s="11">
        <f>J20</f>
        <v>9018</v>
      </c>
      <c r="K19" s="11">
        <f>I19-J19</f>
        <v>982</v>
      </c>
      <c r="L19" s="11">
        <f>L20</f>
        <v>9018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17000</v>
      </c>
      <c r="G20" s="11">
        <v>10000</v>
      </c>
      <c r="H20" s="11">
        <v>10000</v>
      </c>
      <c r="I20" s="11">
        <v>10000</v>
      </c>
      <c r="J20" s="11">
        <v>9018</v>
      </c>
      <c r="K20" s="11">
        <f>I20-J20</f>
        <v>982</v>
      </c>
      <c r="L20" s="11">
        <v>9018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97000</v>
      </c>
      <c r="G21" s="11">
        <f>+G22</f>
        <v>49000</v>
      </c>
      <c r="H21" s="11">
        <f>+H22</f>
        <v>49000</v>
      </c>
      <c r="I21" s="11">
        <f>+I22</f>
        <v>49000</v>
      </c>
      <c r="J21" s="11">
        <f>+J22</f>
        <v>44852</v>
      </c>
      <c r="K21" s="11">
        <f>I21-J21</f>
        <v>4148</v>
      </c>
      <c r="L21" s="11">
        <f>+L22</f>
        <v>44852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+D23</f>
        <v>0</v>
      </c>
      <c r="E22" s="11">
        <f>+E23</f>
        <v>0</v>
      </c>
      <c r="F22" s="11">
        <f>+F23</f>
        <v>97000</v>
      </c>
      <c r="G22" s="11">
        <f>+G23</f>
        <v>49000</v>
      </c>
      <c r="H22" s="11">
        <f>+H23</f>
        <v>49000</v>
      </c>
      <c r="I22" s="11">
        <f>+I23</f>
        <v>49000</v>
      </c>
      <c r="J22" s="11">
        <f>+J23</f>
        <v>44852</v>
      </c>
      <c r="K22" s="11">
        <f>I22-J22</f>
        <v>4148</v>
      </c>
      <c r="L22" s="11">
        <f>+L23</f>
        <v>44852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97000</v>
      </c>
      <c r="G23" s="11">
        <v>49000</v>
      </c>
      <c r="H23" s="11">
        <v>49000</v>
      </c>
      <c r="I23" s="11">
        <v>49000</v>
      </c>
      <c r="J23" s="11">
        <v>44852</v>
      </c>
      <c r="K23" s="11">
        <f>I23-J23</f>
        <v>4148</v>
      </c>
      <c r="L23" s="11">
        <v>44852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D25+D30+D37</f>
        <v>0</v>
      </c>
      <c r="E24" s="11">
        <f>E25+E30+E37</f>
        <v>0</v>
      </c>
      <c r="F24" s="11">
        <f>F25+F30+F37</f>
        <v>5081270</v>
      </c>
      <c r="G24" s="11">
        <f>G25+G30+G37</f>
        <v>2974870</v>
      </c>
      <c r="H24" s="11">
        <f>H25+H30+H37</f>
        <v>2974870</v>
      </c>
      <c r="I24" s="11">
        <f>I25+I30+I37</f>
        <v>2974870</v>
      </c>
      <c r="J24" s="11">
        <f>J25+J30+J37</f>
        <v>2716704</v>
      </c>
      <c r="K24" s="11">
        <f>I24-J24</f>
        <v>258166</v>
      </c>
      <c r="L24" s="11">
        <f>L25+L30+L37</f>
        <v>2463675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D26+D28</f>
        <v>0</v>
      </c>
      <c r="E25" s="11">
        <f>E26+E28</f>
        <v>0</v>
      </c>
      <c r="F25" s="11">
        <f>F26+F28</f>
        <v>508570</v>
      </c>
      <c r="G25" s="11">
        <f>G26+G28</f>
        <v>311770</v>
      </c>
      <c r="H25" s="11">
        <f>H26+H28</f>
        <v>311770</v>
      </c>
      <c r="I25" s="11">
        <f>I26+I28</f>
        <v>311770</v>
      </c>
      <c r="J25" s="11">
        <f>J26+J28</f>
        <v>216542</v>
      </c>
      <c r="K25" s="11">
        <f>I25-J25</f>
        <v>95228</v>
      </c>
      <c r="L25" s="11">
        <f>L26+L28</f>
        <v>248387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D27</f>
        <v>0</v>
      </c>
      <c r="E26" s="11">
        <f>E27</f>
        <v>0</v>
      </c>
      <c r="F26" s="11">
        <f>F27</f>
        <v>106570</v>
      </c>
      <c r="G26" s="11">
        <f>G27</f>
        <v>63570</v>
      </c>
      <c r="H26" s="11">
        <f>H27</f>
        <v>63570</v>
      </c>
      <c r="I26" s="11">
        <f>I27</f>
        <v>63570</v>
      </c>
      <c r="J26" s="11">
        <f>J27</f>
        <v>50486</v>
      </c>
      <c r="K26" s="11">
        <f>I26-J26</f>
        <v>13084</v>
      </c>
      <c r="L26" s="11">
        <f>L27</f>
        <v>104924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106570</v>
      </c>
      <c r="G27" s="11">
        <v>63570</v>
      </c>
      <c r="H27" s="11">
        <v>63570</v>
      </c>
      <c r="I27" s="11">
        <v>63570</v>
      </c>
      <c r="J27" s="11">
        <v>50486</v>
      </c>
      <c r="K27" s="11">
        <f>I27-J27</f>
        <v>13084</v>
      </c>
      <c r="L27" s="11">
        <v>104924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0</v>
      </c>
      <c r="E28" s="11">
        <f>E29</f>
        <v>0</v>
      </c>
      <c r="F28" s="11">
        <f>F29</f>
        <v>402000</v>
      </c>
      <c r="G28" s="11">
        <f>G29</f>
        <v>248200</v>
      </c>
      <c r="H28" s="11">
        <f>H29</f>
        <v>248200</v>
      </c>
      <c r="I28" s="11">
        <f>I29</f>
        <v>248200</v>
      </c>
      <c r="J28" s="11">
        <f>J29</f>
        <v>166056</v>
      </c>
      <c r="K28" s="11">
        <f>I28-J28</f>
        <v>82144</v>
      </c>
      <c r="L28" s="11">
        <f>L29</f>
        <v>143463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402000</v>
      </c>
      <c r="G29" s="11">
        <v>248200</v>
      </c>
      <c r="H29" s="11">
        <v>248200</v>
      </c>
      <c r="I29" s="11">
        <v>248200</v>
      </c>
      <c r="J29" s="11">
        <v>166056</v>
      </c>
      <c r="K29" s="11">
        <f>I29-J29</f>
        <v>82144</v>
      </c>
      <c r="L29" s="11">
        <v>143463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D31+D35</f>
        <v>0</v>
      </c>
      <c r="E30" s="11">
        <f>E31+E35</f>
        <v>0</v>
      </c>
      <c r="F30" s="11">
        <f>F31+F35</f>
        <v>179000</v>
      </c>
      <c r="G30" s="11">
        <f>G31+G35</f>
        <v>133500</v>
      </c>
      <c r="H30" s="11">
        <f>H31+H35</f>
        <v>133500</v>
      </c>
      <c r="I30" s="11">
        <f>I31+I35</f>
        <v>133500</v>
      </c>
      <c r="J30" s="11">
        <f>J31+J35</f>
        <v>97907</v>
      </c>
      <c r="K30" s="11">
        <f>I30-J30</f>
        <v>35593</v>
      </c>
      <c r="L30" s="11">
        <f>L31+L35</f>
        <v>99810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D32+D33+D34</f>
        <v>0</v>
      </c>
      <c r="E31" s="11">
        <f>E32+E33+E34</f>
        <v>0</v>
      </c>
      <c r="F31" s="11">
        <f>F32+F33+F34</f>
        <v>154000</v>
      </c>
      <c r="G31" s="11">
        <f>G32+G33+G34</f>
        <v>118500</v>
      </c>
      <c r="H31" s="11">
        <f>H32+H33+H34</f>
        <v>118500</v>
      </c>
      <c r="I31" s="11">
        <f>I32+I33+I34</f>
        <v>118500</v>
      </c>
      <c r="J31" s="11">
        <f>J32+J33+J34</f>
        <v>96807</v>
      </c>
      <c r="K31" s="11">
        <f>I31-J31</f>
        <v>21693</v>
      </c>
      <c r="L31" s="11">
        <f>L32+L33+L34</f>
        <v>98710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25000</v>
      </c>
      <c r="G32" s="11">
        <v>14500</v>
      </c>
      <c r="H32" s="11">
        <v>14500</v>
      </c>
      <c r="I32" s="11">
        <v>14500</v>
      </c>
      <c r="J32" s="11">
        <v>11233</v>
      </c>
      <c r="K32" s="11">
        <f>I32-J32</f>
        <v>3267</v>
      </c>
      <c r="L32" s="11">
        <v>11380</v>
      </c>
    </row>
    <row r="33" spans="1:12" s="6" customFormat="1" x14ac:dyDescent="0.25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129000</v>
      </c>
      <c r="G33" s="11">
        <v>104000</v>
      </c>
      <c r="H33" s="11">
        <v>104000</v>
      </c>
      <c r="I33" s="11">
        <v>104000</v>
      </c>
      <c r="J33" s="11">
        <v>85574</v>
      </c>
      <c r="K33" s="11">
        <f>I33-J33</f>
        <v>18426</v>
      </c>
      <c r="L33" s="11">
        <v>85334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f>I34-J34</f>
        <v>0</v>
      </c>
      <c r="L34" s="11">
        <v>1996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D36</f>
        <v>0</v>
      </c>
      <c r="E35" s="11">
        <f>E36</f>
        <v>0</v>
      </c>
      <c r="F35" s="11">
        <f>F36</f>
        <v>25000</v>
      </c>
      <c r="G35" s="11">
        <f>G36</f>
        <v>15000</v>
      </c>
      <c r="H35" s="11">
        <f>H36</f>
        <v>15000</v>
      </c>
      <c r="I35" s="11">
        <f>I36</f>
        <v>15000</v>
      </c>
      <c r="J35" s="11">
        <f>J36</f>
        <v>1100</v>
      </c>
      <c r="K35" s="11">
        <f>I35-J35</f>
        <v>13900</v>
      </c>
      <c r="L35" s="11">
        <f>L36</f>
        <v>1100</v>
      </c>
    </row>
    <row r="36" spans="1:12" s="6" customFormat="1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25000</v>
      </c>
      <c r="G36" s="11">
        <v>15000</v>
      </c>
      <c r="H36" s="11">
        <v>15000</v>
      </c>
      <c r="I36" s="11">
        <v>15000</v>
      </c>
      <c r="J36" s="11">
        <v>1100</v>
      </c>
      <c r="K36" s="11">
        <f>I36-J36</f>
        <v>13900</v>
      </c>
      <c r="L36" s="11">
        <v>1100</v>
      </c>
    </row>
    <row r="37" spans="1:12" s="6" customFormat="1" ht="33" x14ac:dyDescent="0.25">
      <c r="A37" s="10" t="s">
        <v>93</v>
      </c>
      <c r="B37" s="10" t="s">
        <v>94</v>
      </c>
      <c r="C37" s="10" t="s">
        <v>95</v>
      </c>
      <c r="D37" s="11">
        <f>+D38+D40+D41</f>
        <v>0</v>
      </c>
      <c r="E37" s="11">
        <f>+E38+E40+E41</f>
        <v>0</v>
      </c>
      <c r="F37" s="11">
        <f>+F38+F40+F41</f>
        <v>4393700</v>
      </c>
      <c r="G37" s="11">
        <f>+G38+G40+G41</f>
        <v>2529600</v>
      </c>
      <c r="H37" s="11">
        <f>+H38+H40+H41</f>
        <v>2529600</v>
      </c>
      <c r="I37" s="11">
        <f>+I38+I40+I41</f>
        <v>2529600</v>
      </c>
      <c r="J37" s="11">
        <f>+J38+J40+J41</f>
        <v>2402255</v>
      </c>
      <c r="K37" s="11">
        <f>I37-J37</f>
        <v>127345</v>
      </c>
      <c r="L37" s="11">
        <f>+L38+L40+L41</f>
        <v>2115478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f>D39</f>
        <v>0</v>
      </c>
      <c r="E38" s="11">
        <f>E39</f>
        <v>0</v>
      </c>
      <c r="F38" s="11">
        <f>F39</f>
        <v>4171000</v>
      </c>
      <c r="G38" s="11">
        <f>G39</f>
        <v>2360000</v>
      </c>
      <c r="H38" s="11">
        <f>H39</f>
        <v>2360000</v>
      </c>
      <c r="I38" s="11">
        <f>I39</f>
        <v>2360000</v>
      </c>
      <c r="J38" s="11">
        <f>J39</f>
        <v>2296734</v>
      </c>
      <c r="K38" s="11">
        <f>I38-J38</f>
        <v>63266</v>
      </c>
      <c r="L38" s="11">
        <f>L39</f>
        <v>2038212</v>
      </c>
    </row>
    <row r="39" spans="1:12" s="6" customFormat="1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4171000</v>
      </c>
      <c r="G39" s="11">
        <v>2360000</v>
      </c>
      <c r="H39" s="11">
        <v>2360000</v>
      </c>
      <c r="I39" s="11">
        <v>2360000</v>
      </c>
      <c r="J39" s="11">
        <v>2296734</v>
      </c>
      <c r="K39" s="11">
        <f>I39-J39</f>
        <v>63266</v>
      </c>
      <c r="L39" s="11">
        <v>2038212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f>I40-J40</f>
        <v>0</v>
      </c>
      <c r="L40" s="11">
        <v>207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f>D42</f>
        <v>0</v>
      </c>
      <c r="E41" s="11">
        <f>E42</f>
        <v>0</v>
      </c>
      <c r="F41" s="11">
        <f>F42</f>
        <v>222700</v>
      </c>
      <c r="G41" s="11">
        <f>G42</f>
        <v>169600</v>
      </c>
      <c r="H41" s="11">
        <f>H42</f>
        <v>169600</v>
      </c>
      <c r="I41" s="11">
        <f>I42</f>
        <v>169600</v>
      </c>
      <c r="J41" s="11">
        <f>J42</f>
        <v>105521</v>
      </c>
      <c r="K41" s="11">
        <f>I41-J41</f>
        <v>64079</v>
      </c>
      <c r="L41" s="11">
        <f>L42</f>
        <v>77059</v>
      </c>
    </row>
    <row r="42" spans="1:12" s="6" customFormat="1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222700</v>
      </c>
      <c r="G42" s="11">
        <v>169600</v>
      </c>
      <c r="H42" s="11">
        <v>169600</v>
      </c>
      <c r="I42" s="11">
        <v>169600</v>
      </c>
      <c r="J42" s="11">
        <v>105521</v>
      </c>
      <c r="K42" s="11">
        <f>I42-J42</f>
        <v>64079</v>
      </c>
      <c r="L42" s="11">
        <v>77059</v>
      </c>
    </row>
    <row r="43" spans="1:12" s="6" customFormat="1" ht="33" x14ac:dyDescent="0.25">
      <c r="A43" s="10" t="s">
        <v>111</v>
      </c>
      <c r="B43" s="10" t="s">
        <v>112</v>
      </c>
      <c r="C43" s="10" t="s">
        <v>113</v>
      </c>
      <c r="D43" s="11">
        <f>D44</f>
        <v>0</v>
      </c>
      <c r="E43" s="11">
        <f>E44</f>
        <v>0</v>
      </c>
      <c r="F43" s="11">
        <f>F44</f>
        <v>100000</v>
      </c>
      <c r="G43" s="11">
        <f>G44</f>
        <v>60000</v>
      </c>
      <c r="H43" s="11">
        <f>H44</f>
        <v>60000</v>
      </c>
      <c r="I43" s="11">
        <f>I44</f>
        <v>60000</v>
      </c>
      <c r="J43" s="11">
        <f>J44</f>
        <v>28797</v>
      </c>
      <c r="K43" s="11">
        <f>I43-J43</f>
        <v>31203</v>
      </c>
      <c r="L43" s="11">
        <f>L44</f>
        <v>48677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+D45+D46+D47</f>
        <v>0</v>
      </c>
      <c r="E44" s="11">
        <f>+E45+E46+E47</f>
        <v>0</v>
      </c>
      <c r="F44" s="11">
        <f>+F45+F46+F47</f>
        <v>100000</v>
      </c>
      <c r="G44" s="11">
        <f>+G45+G46+G47</f>
        <v>60000</v>
      </c>
      <c r="H44" s="11">
        <f>+H45+H46+H47</f>
        <v>60000</v>
      </c>
      <c r="I44" s="11">
        <f>+I45+I46+I47</f>
        <v>60000</v>
      </c>
      <c r="J44" s="11">
        <f>+J45+J46+J47</f>
        <v>28797</v>
      </c>
      <c r="K44" s="11">
        <f>I44-J44</f>
        <v>31203</v>
      </c>
      <c r="L44" s="11">
        <f>+L45+L46+L47</f>
        <v>48677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40000</v>
      </c>
      <c r="G45" s="11">
        <v>30000</v>
      </c>
      <c r="H45" s="11">
        <v>30000</v>
      </c>
      <c r="I45" s="11">
        <v>30000</v>
      </c>
      <c r="J45" s="11">
        <v>28797</v>
      </c>
      <c r="K45" s="11">
        <f>I45-J45</f>
        <v>1203</v>
      </c>
      <c r="L45" s="11">
        <v>28797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60000</v>
      </c>
      <c r="G46" s="11">
        <v>30000</v>
      </c>
      <c r="H46" s="11">
        <v>30000</v>
      </c>
      <c r="I46" s="11">
        <v>30000</v>
      </c>
      <c r="J46" s="11">
        <v>0</v>
      </c>
      <c r="K46" s="11">
        <f>I46-J46</f>
        <v>30000</v>
      </c>
      <c r="L46" s="11">
        <v>0</v>
      </c>
    </row>
    <row r="47" spans="1:12" s="6" customFormat="1" ht="22.5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f>I47-J47</f>
        <v>0</v>
      </c>
      <c r="L47" s="11">
        <v>19880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+D49</f>
        <v>1658169</v>
      </c>
      <c r="E48" s="11">
        <f>+E49</f>
        <v>1658169</v>
      </c>
      <c r="F48" s="11">
        <f>+F49</f>
        <v>1868169</v>
      </c>
      <c r="G48" s="11">
        <f>+G49</f>
        <v>1768169</v>
      </c>
      <c r="H48" s="11">
        <f>+H49</f>
        <v>1768169</v>
      </c>
      <c r="I48" s="11">
        <f>+I49</f>
        <v>1768169</v>
      </c>
      <c r="J48" s="11">
        <f>+J49</f>
        <v>1710917</v>
      </c>
      <c r="K48" s="11">
        <f>I48-J48</f>
        <v>57252</v>
      </c>
      <c r="L48" s="11">
        <f>+L49</f>
        <v>52749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f>D50</f>
        <v>1658169</v>
      </c>
      <c r="E49" s="11">
        <f>E50</f>
        <v>1658169</v>
      </c>
      <c r="F49" s="11">
        <f>F50</f>
        <v>1868169</v>
      </c>
      <c r="G49" s="11">
        <f>G50</f>
        <v>1768169</v>
      </c>
      <c r="H49" s="11">
        <f>H50</f>
        <v>1768169</v>
      </c>
      <c r="I49" s="11">
        <f>I50</f>
        <v>1768169</v>
      </c>
      <c r="J49" s="11">
        <f>J50</f>
        <v>1710917</v>
      </c>
      <c r="K49" s="11">
        <f>I49-J49</f>
        <v>57252</v>
      </c>
      <c r="L49" s="11">
        <f>L50</f>
        <v>52749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D51</f>
        <v>1658169</v>
      </c>
      <c r="E50" s="11">
        <f>E51</f>
        <v>1658169</v>
      </c>
      <c r="F50" s="11">
        <f>F51</f>
        <v>1868169</v>
      </c>
      <c r="G50" s="11">
        <f>G51</f>
        <v>1768169</v>
      </c>
      <c r="H50" s="11">
        <f>H51</f>
        <v>1768169</v>
      </c>
      <c r="I50" s="11">
        <f>I51</f>
        <v>1768169</v>
      </c>
      <c r="J50" s="11">
        <f>J51</f>
        <v>1710917</v>
      </c>
      <c r="K50" s="11">
        <f>I50-J50</f>
        <v>57252</v>
      </c>
      <c r="L50" s="11">
        <f>L51</f>
        <v>52749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1658169</v>
      </c>
      <c r="E51" s="11">
        <v>1658169</v>
      </c>
      <c r="F51" s="11">
        <v>1868169</v>
      </c>
      <c r="G51" s="11">
        <v>1768169</v>
      </c>
      <c r="H51" s="11">
        <v>1768169</v>
      </c>
      <c r="I51" s="11">
        <v>1768169</v>
      </c>
      <c r="J51" s="11">
        <v>1710917</v>
      </c>
      <c r="K51" s="11">
        <f>I51-J51</f>
        <v>57252</v>
      </c>
      <c r="L51" s="11">
        <v>52749</v>
      </c>
    </row>
    <row r="52" spans="1:12" s="6" customFormat="1" x14ac:dyDescent="0.25">
      <c r="A52" s="10" t="s">
        <v>138</v>
      </c>
      <c r="B52" s="10" t="s">
        <v>139</v>
      </c>
      <c r="C52" s="10" t="s">
        <v>140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326079</v>
      </c>
      <c r="K52" s="11">
        <f>I52-J52</f>
        <v>-326079</v>
      </c>
      <c r="L52" s="11">
        <v>0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326079</v>
      </c>
      <c r="K53" s="11">
        <f>I53-J53</f>
        <v>-326079</v>
      </c>
      <c r="L53" s="11">
        <v>0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323639</v>
      </c>
      <c r="K54" s="11">
        <f>I54-J54</f>
        <v>-323639</v>
      </c>
      <c r="L54" s="11">
        <v>0</v>
      </c>
    </row>
    <row r="55" spans="1:12" s="6" customFormat="1" x14ac:dyDescent="0.25">
      <c r="A55" s="10" t="s">
        <v>147</v>
      </c>
      <c r="B55" s="10" t="s">
        <v>148</v>
      </c>
      <c r="C55" s="10" t="s">
        <v>149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2440</v>
      </c>
      <c r="K55" s="11">
        <f>I55-J55</f>
        <v>-2440</v>
      </c>
      <c r="L55" s="11">
        <v>0</v>
      </c>
    </row>
    <row r="56" spans="1:12" s="6" customFormat="1" x14ac:dyDescent="0.25">
      <c r="A56" s="8"/>
      <c r="B56" s="8"/>
      <c r="C56" s="8"/>
      <c r="D56" s="9"/>
      <c r="E56" s="9"/>
      <c r="F56" s="9"/>
      <c r="G56" s="9"/>
      <c r="H56" s="9"/>
      <c r="I56" s="9"/>
      <c r="J56" s="9"/>
      <c r="K56" s="9"/>
      <c r="L56" s="9"/>
    </row>
    <row r="57" spans="1:12" x14ac:dyDescent="0.25">
      <c r="A57" s="13" t="s">
        <v>150</v>
      </c>
      <c r="B57" s="13"/>
      <c r="C57" s="13"/>
      <c r="D57" s="13"/>
      <c r="E57" s="13" t="s">
        <v>152</v>
      </c>
      <c r="F57" s="13"/>
      <c r="G57" s="13"/>
      <c r="H57" s="13"/>
      <c r="I57" s="13" t="s">
        <v>153</v>
      </c>
      <c r="J57" s="13"/>
      <c r="K57" s="13"/>
      <c r="L57" s="13"/>
    </row>
    <row r="58" spans="1:12" x14ac:dyDescent="0.25">
      <c r="A58" s="3" t="s">
        <v>151</v>
      </c>
      <c r="B58" s="3"/>
      <c r="C58" s="3"/>
      <c r="D58" s="3"/>
      <c r="E58" s="3" t="s">
        <v>152</v>
      </c>
      <c r="F58" s="3"/>
      <c r="G58" s="3"/>
      <c r="H58" s="3"/>
      <c r="I58" s="3" t="s">
        <v>154</v>
      </c>
      <c r="J58" s="3"/>
      <c r="K58" s="3"/>
      <c r="L58" s="3"/>
    </row>
    <row r="113" spans="1:20" x14ac:dyDescent="0.25">
      <c r="A113" s="12"/>
      <c r="B113" s="12"/>
      <c r="C113" s="12"/>
      <c r="D113" s="12"/>
      <c r="I113" s="12"/>
      <c r="J113" s="12"/>
      <c r="K113" s="12"/>
      <c r="L113" s="12"/>
      <c r="Q113" s="12"/>
      <c r="R113" s="12"/>
      <c r="S113" s="12"/>
      <c r="T113" s="12"/>
    </row>
  </sheetData>
  <mergeCells count="24">
    <mergeCell ref="K6:K10"/>
    <mergeCell ref="L6:L10"/>
    <mergeCell ref="A57:D57"/>
    <mergeCell ref="A58:D58"/>
    <mergeCell ref="E57:H57"/>
    <mergeCell ref="E58:H58"/>
    <mergeCell ref="I57:L57"/>
    <mergeCell ref="I58:L58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2025-07-31T09:03:03Z</dcterms:created>
  <dcterms:modified xsi:type="dcterms:W3CDTF">2025-07-31T09:03:06Z</dcterms:modified>
</cp:coreProperties>
</file>